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6A646C2-EC67-4897-BDB7-13747633D446}" xr6:coauthVersionLast="47" xr6:coauthVersionMax="47" xr10:uidLastSave="{00000000-0000-0000-0000-000000000000}"/>
  <bookViews>
    <workbookView xWindow="-120" yWindow="-120" windowWidth="29040" windowHeight="15720" activeTab="16" xr2:uid="{00000000-000D-0000-FFFF-FFFF00000000}"/>
  </bookViews>
  <sheets>
    <sheet name="2008" sheetId="7" r:id="rId1"/>
    <sheet name="2009" sheetId="8" r:id="rId2"/>
    <sheet name="2010" sheetId="4" r:id="rId3"/>
    <sheet name="2011" sheetId="6" r:id="rId4"/>
    <sheet name="2012" sheetId="9" r:id="rId5"/>
    <sheet name="2013" sheetId="10" r:id="rId6"/>
    <sheet name="2014" sheetId="16" r:id="rId7"/>
    <sheet name="2015" sheetId="18" r:id="rId8"/>
    <sheet name="2016" sheetId="12" r:id="rId9"/>
    <sheet name="2017" sheetId="13" r:id="rId10"/>
    <sheet name="2018" sheetId="15" r:id="rId11"/>
    <sheet name="2019" sheetId="19" r:id="rId12"/>
    <sheet name="2020" sheetId="20" r:id="rId13"/>
    <sheet name="2021" sheetId="21" r:id="rId14"/>
    <sheet name="2022" sheetId="22" r:id="rId15"/>
    <sheet name="2023" sheetId="23" r:id="rId16"/>
    <sheet name="2024" sheetId="24" r:id="rId17"/>
  </sheets>
  <definedNames>
    <definedName name="_xlnm._FilterDatabase" localSheetId="0" hidden="1">'2008'!$A$1:$F$49</definedName>
    <definedName name="_xlnm._FilterDatabase" localSheetId="1" hidden="1">'2009'!$A$1:$F$52</definedName>
    <definedName name="_xlnm._FilterDatabase" localSheetId="2" hidden="1">'2010'!$A$1:$F$51</definedName>
    <definedName name="_xlnm._FilterDatabase" localSheetId="3" hidden="1">'2011'!$A$1:$F$53</definedName>
    <definedName name="_xlnm._FilterDatabase" localSheetId="6" hidden="1">'2014'!$A$1:$F$50</definedName>
    <definedName name="_xlnm._FilterDatabase" localSheetId="7" hidden="1">'2015'!$A$1:$F$53</definedName>
    <definedName name="_xlnm._FilterDatabase" localSheetId="8" hidden="1">'2016'!$A$1:$F$52</definedName>
    <definedName name="_xlnm._FilterDatabase" localSheetId="9" hidden="1">'2017'!$A$1:$F$53</definedName>
    <definedName name="_xlnm._FilterDatabase" localSheetId="10" hidden="1">'2018'!$A$1:$F$53</definedName>
    <definedName name="_xlnm._FilterDatabase" localSheetId="11" hidden="1">'2019'!$A$1:$F$55</definedName>
    <definedName name="_xlnm._FilterDatabase" localSheetId="12" hidden="1">'2020'!$A$1:$F$60</definedName>
    <definedName name="_xlnm._FilterDatabase" localSheetId="13" hidden="1">'2021'!$A$1:$F$58</definedName>
    <definedName name="_xlnm._FilterDatabase" localSheetId="14" hidden="1">'2022'!$A$1:$F$61</definedName>
    <definedName name="_xlnm._FilterDatabase" localSheetId="15" hidden="1">'2023'!$A$1:$F$57</definedName>
    <definedName name="_xlnm._FilterDatabase" localSheetId="16" hidden="1">'2024'!$A$1:$F$54</definedName>
    <definedName name="A" localSheetId="0" hidden="1">{"'2000-2001'!$A$1:$O$527"}</definedName>
    <definedName name="A" localSheetId="1" hidden="1">{"'2000-2001'!$A$1:$O$527"}</definedName>
    <definedName name="A" localSheetId="2" hidden="1">{"'2000-2001'!$A$1:$O$527"}</definedName>
    <definedName name="A" localSheetId="3" hidden="1">{"'2000-2001'!$A$1:$O$527"}</definedName>
    <definedName name="A" localSheetId="14" hidden="1">{"'2000-2001'!$A$1:$O$527"}</definedName>
    <definedName name="A" localSheetId="15" hidden="1">{"'2000-2001'!$A$1:$O$527"}</definedName>
    <definedName name="A" localSheetId="16" hidden="1">{"'2000-2001'!$A$1:$O$527"}</definedName>
    <definedName name="A" hidden="1">{"'2000-2001'!$A$1:$O$527"}</definedName>
    <definedName name="ANNA">#REF!</definedName>
    <definedName name="_xlnm.Print_Area" localSheetId="0">'2008'!$A$1:$F$49</definedName>
    <definedName name="_xlnm.Print_Area" localSheetId="1">'2009'!$A$1:$F$52</definedName>
    <definedName name="_xlnm.Print_Area" localSheetId="2">'2010'!$A$1:$F$51</definedName>
    <definedName name="_xlnm.Print_Area" localSheetId="3">'2011'!$A$1:$F$53</definedName>
    <definedName name="_xlnm.Print_Area" localSheetId="4">'2012'!$A$1:$F$52</definedName>
    <definedName name="_xlnm.Print_Area" localSheetId="7">'2015'!$A$1:$F$53</definedName>
    <definedName name="_xlnm.Print_Area" localSheetId="8">'2016'!$A$1:$F$52</definedName>
    <definedName name="_xlnm.Print_Area" localSheetId="9">'2017'!$A$1:$F$53</definedName>
    <definedName name="_xlnm.Print_Area" localSheetId="10">'2018'!$A$1:$F$53</definedName>
    <definedName name="_xlnm.Print_Area" localSheetId="11">'2019'!$A$1:$F$55</definedName>
    <definedName name="_xlnm.Print_Area" localSheetId="12">'2020'!$A$1:$F$60</definedName>
    <definedName name="bo" localSheetId="0" hidden="1">{"'2000-2001'!$A$1:$O$527"}</definedName>
    <definedName name="bo" localSheetId="1" hidden="1">{"'2000-2001'!$A$1:$O$527"}</definedName>
    <definedName name="bo" localSheetId="2" hidden="1">{"'2000-2001'!$A$1:$O$527"}</definedName>
    <definedName name="bo" localSheetId="3" hidden="1">{"'2000-2001'!$A$1:$O$527"}</definedName>
    <definedName name="bo" localSheetId="14" hidden="1">{"'2000-2001'!$A$1:$O$527"}</definedName>
    <definedName name="bo" localSheetId="15" hidden="1">{"'2000-2001'!$A$1:$O$527"}</definedName>
    <definedName name="bo" localSheetId="16" hidden="1">{"'2000-2001'!$A$1:$O$527"}</definedName>
    <definedName name="bo" hidden="1">{"'2000-2001'!$A$1:$O$527"}</definedName>
    <definedName name="BUBU" localSheetId="0" hidden="1">{"'2000-2001'!$A$1:$O$527"}</definedName>
    <definedName name="BUBU" localSheetId="1" hidden="1">{"'2000-2001'!$A$1:$O$527"}</definedName>
    <definedName name="BUBU" localSheetId="2" hidden="1">{"'2000-2001'!$A$1:$O$527"}</definedName>
    <definedName name="BUBU" localSheetId="3" hidden="1">{"'2000-2001'!$A$1:$O$527"}</definedName>
    <definedName name="BUBU" localSheetId="14" hidden="1">{"'2000-2001'!$A$1:$O$527"}</definedName>
    <definedName name="BUBU" localSheetId="15" hidden="1">{"'2000-2001'!$A$1:$O$527"}</definedName>
    <definedName name="BUBU" localSheetId="16" hidden="1">{"'2000-2001'!$A$1:$O$527"}</definedName>
    <definedName name="BUBU" hidden="1">{"'2000-2001'!$A$1:$O$527"}</definedName>
    <definedName name="ciao" localSheetId="0" hidden="1">{"'2000-2001'!$A$1:$O$527"}</definedName>
    <definedName name="ciao" localSheetId="1" hidden="1">{"'2000-2001'!$A$1:$O$527"}</definedName>
    <definedName name="ciao" localSheetId="2" hidden="1">{"'2000-2001'!$A$1:$O$527"}</definedName>
    <definedName name="ciao" localSheetId="3" hidden="1">{"'2000-2001'!$A$1:$O$527"}</definedName>
    <definedName name="ciao" localSheetId="14" hidden="1">{"'2000-2001'!$A$1:$O$527"}</definedName>
    <definedName name="ciao" localSheetId="15" hidden="1">{"'2000-2001'!$A$1:$O$527"}</definedName>
    <definedName name="ciao" localSheetId="16" hidden="1">{"'2000-2001'!$A$1:$O$527"}</definedName>
    <definedName name="ciao" hidden="1">{"'2000-2001'!$A$1:$O$527"}</definedName>
    <definedName name="copert" localSheetId="0" hidden="1">{"'2000-2001'!$A$1:$O$527"}</definedName>
    <definedName name="copert" localSheetId="1" hidden="1">{"'2000-2001'!$A$1:$O$527"}</definedName>
    <definedName name="copert" localSheetId="2" hidden="1">{"'2000-2001'!$A$1:$O$527"}</definedName>
    <definedName name="copert" localSheetId="3" hidden="1">{"'2000-2001'!$A$1:$O$527"}</definedName>
    <definedName name="copert" localSheetId="14" hidden="1">{"'2000-2001'!$A$1:$O$527"}</definedName>
    <definedName name="copert" localSheetId="15" hidden="1">{"'2000-2001'!$A$1:$O$527"}</definedName>
    <definedName name="copert" localSheetId="16" hidden="1">{"'2000-2001'!$A$1:$O$527"}</definedName>
    <definedName name="copert" hidden="1">{"'2000-2001'!$A$1:$O$527"}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>#REF!</definedName>
    <definedName name="fiore" localSheetId="0" hidden="1">{"'2000-2001'!$A$1:$O$527"}</definedName>
    <definedName name="fiore" localSheetId="1" hidden="1">{"'2000-2001'!$A$1:$O$527"}</definedName>
    <definedName name="fiore" localSheetId="2" hidden="1">{"'2000-2001'!$A$1:$O$527"}</definedName>
    <definedName name="fiore" localSheetId="3" hidden="1">{"'2000-2001'!$A$1:$O$527"}</definedName>
    <definedName name="fiore" localSheetId="14" hidden="1">{"'2000-2001'!$A$1:$O$527"}</definedName>
    <definedName name="fiore" localSheetId="15" hidden="1">{"'2000-2001'!$A$1:$O$527"}</definedName>
    <definedName name="fiore" localSheetId="16" hidden="1">{"'2000-2001'!$A$1:$O$527"}</definedName>
    <definedName name="fiore" hidden="1">{"'2000-2001'!$A$1:$O$527"}</definedName>
    <definedName name="HTML_CodePage" hidden="1">1252</definedName>
    <definedName name="HTML_Control" localSheetId="0" hidden="1">{"'2000-2001'!$A$1:$O$527"}</definedName>
    <definedName name="HTML_Control" localSheetId="1" hidden="1">{"'2000-2001'!$A$1:$O$527"}</definedName>
    <definedName name="HTML_Control" localSheetId="2" hidden="1">{"'2000-2001'!$A$1:$O$527"}</definedName>
    <definedName name="HTML_Control" localSheetId="3" hidden="1">{"'2000-2001'!$A$1:$O$527"}</definedName>
    <definedName name="HTML_Control" localSheetId="14" hidden="1">{"'2000-2001'!$A$1:$O$527"}</definedName>
    <definedName name="HTML_Control" localSheetId="15" hidden="1">{"'2000-2001'!$A$1:$O$527"}</definedName>
    <definedName name="HTML_Control" localSheetId="16" hidden="1">{"'2000-2001'!$A$1:$O$527"}</definedName>
    <definedName name="HTML_Control" hidden="1">{"'2000-2001'!$A$1:$O$527"}</definedName>
    <definedName name="HTML_Description" hidden="1">""</definedName>
    <definedName name="HTML_Email" hidden="1">""</definedName>
    <definedName name="HTML_Header" hidden="1">"DISPONIBILITA' MATERIALE BIOLOGICO"</definedName>
    <definedName name="HTML_LastUpdate" hidden="1">"06/04/01"</definedName>
    <definedName name="HTML_LineAfter" hidden="1">FALSE</definedName>
    <definedName name="HTML_LineBefore" hidden="1">FALSE</definedName>
    <definedName name="HTML_Name" hidden="1">"Stellari"</definedName>
    <definedName name="HTML_OBDlg2" hidden="1">TRUE</definedName>
    <definedName name="HTML_OBDlg4" hidden="1">TRUE</definedName>
    <definedName name="HTML_OS" hidden="1">0</definedName>
    <definedName name="HTML_PathFile" hidden="1">"D:\sito_ense\assbio2.htm"</definedName>
    <definedName name="HTML_Title" hidden="1">"dis-sito"</definedName>
    <definedName name="richieste" localSheetId="0" hidden="1">{"'2000-2001'!$A$1:$O$527"}</definedName>
    <definedName name="richieste" localSheetId="1" hidden="1">{"'2000-2001'!$A$1:$O$527"}</definedName>
    <definedName name="richieste" localSheetId="2" hidden="1">{"'2000-2001'!$A$1:$O$527"}</definedName>
    <definedName name="richieste" localSheetId="3" hidden="1">{"'2000-2001'!$A$1:$O$527"}</definedName>
    <definedName name="richieste" localSheetId="14" hidden="1">{"'2000-2001'!$A$1:$O$527"}</definedName>
    <definedName name="richieste" localSheetId="15" hidden="1">{"'2000-2001'!$A$1:$O$527"}</definedName>
    <definedName name="richieste" localSheetId="16" hidden="1">{"'2000-2001'!$A$1:$O$527"}</definedName>
    <definedName name="richieste" hidden="1">{"'2000-2001'!$A$1:$O$527"}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4" l="1"/>
  <c r="E3" i="24" l="1"/>
  <c r="D54" i="24"/>
  <c r="C3" i="24"/>
  <c r="F3" i="24" s="1"/>
  <c r="C4" i="24"/>
  <c r="F4" i="24" s="1"/>
  <c r="C5" i="24"/>
  <c r="C6" i="24"/>
  <c r="F6" i="24" s="1"/>
  <c r="C7" i="24"/>
  <c r="F7" i="24" s="1"/>
  <c r="C8" i="24"/>
  <c r="F8" i="24" s="1"/>
  <c r="C9" i="24"/>
  <c r="F9" i="24" s="1"/>
  <c r="C10" i="24"/>
  <c r="F10" i="24" s="1"/>
  <c r="C11" i="24"/>
  <c r="F11" i="24" s="1"/>
  <c r="C12" i="24"/>
  <c r="F12" i="24" s="1"/>
  <c r="C13" i="24"/>
  <c r="F13" i="24" s="1"/>
  <c r="C14" i="24"/>
  <c r="F14" i="24" s="1"/>
  <c r="C15" i="24"/>
  <c r="F15" i="24" s="1"/>
  <c r="C16" i="24"/>
  <c r="F16" i="24" s="1"/>
  <c r="C17" i="24"/>
  <c r="F17" i="24" s="1"/>
  <c r="C18" i="24"/>
  <c r="C19" i="24"/>
  <c r="F19" i="24" s="1"/>
  <c r="C20" i="24"/>
  <c r="F20" i="24" s="1"/>
  <c r="C21" i="24"/>
  <c r="F21" i="24" s="1"/>
  <c r="C22" i="24"/>
  <c r="F22" i="24" s="1"/>
  <c r="C23" i="24"/>
  <c r="F23" i="24" s="1"/>
  <c r="C24" i="24"/>
  <c r="F24" i="24" s="1"/>
  <c r="C25" i="24"/>
  <c r="F25" i="24" s="1"/>
  <c r="C26" i="24"/>
  <c r="F26" i="24" s="1"/>
  <c r="C27" i="24"/>
  <c r="F27" i="24" s="1"/>
  <c r="C28" i="24"/>
  <c r="F28" i="24" s="1"/>
  <c r="C29" i="24"/>
  <c r="F29" i="24" s="1"/>
  <c r="C30" i="24"/>
  <c r="F30" i="24" s="1"/>
  <c r="C31" i="24"/>
  <c r="F31" i="24" s="1"/>
  <c r="C32" i="24"/>
  <c r="F32" i="24" s="1"/>
  <c r="C33" i="24"/>
  <c r="C34" i="24"/>
  <c r="F34" i="24" s="1"/>
  <c r="C35" i="24"/>
  <c r="F35" i="24" s="1"/>
  <c r="C36" i="24"/>
  <c r="F36" i="24" s="1"/>
  <c r="C37" i="24"/>
  <c r="F37" i="24" s="1"/>
  <c r="C38" i="24"/>
  <c r="F38" i="24" s="1"/>
  <c r="C39" i="24"/>
  <c r="F39" i="24" s="1"/>
  <c r="C40" i="24"/>
  <c r="F40" i="24" s="1"/>
  <c r="C41" i="24"/>
  <c r="F41" i="24" s="1"/>
  <c r="C42" i="24"/>
  <c r="F42" i="24" s="1"/>
  <c r="C43" i="24"/>
  <c r="F43" i="24" s="1"/>
  <c r="C44" i="24"/>
  <c r="F44" i="24" s="1"/>
  <c r="C45" i="24"/>
  <c r="F45" i="24" s="1"/>
  <c r="C46" i="24"/>
  <c r="F46" i="24" s="1"/>
  <c r="C47" i="24"/>
  <c r="F47" i="24" s="1"/>
  <c r="C48" i="24"/>
  <c r="F48" i="24" s="1"/>
  <c r="C49" i="24"/>
  <c r="F49" i="24" s="1"/>
  <c r="C50" i="24"/>
  <c r="F50" i="24" s="1"/>
  <c r="C51" i="24"/>
  <c r="F51" i="24" s="1"/>
  <c r="C52" i="24"/>
  <c r="F52" i="24" s="1"/>
  <c r="C53" i="24"/>
  <c r="F53" i="24" s="1"/>
  <c r="E46" i="24"/>
  <c r="E41" i="24"/>
  <c r="E39" i="24"/>
  <c r="E38" i="24"/>
  <c r="E37" i="24"/>
  <c r="E35" i="24"/>
  <c r="E31" i="24"/>
  <c r="E29" i="24"/>
  <c r="E26" i="24"/>
  <c r="E25" i="24"/>
  <c r="E15" i="24"/>
  <c r="E13" i="24"/>
  <c r="E12" i="24"/>
  <c r="E10" i="24"/>
  <c r="E9" i="24"/>
  <c r="E54" i="24"/>
  <c r="E53" i="24"/>
  <c r="E52" i="24"/>
  <c r="E51" i="24"/>
  <c r="E50" i="24"/>
  <c r="E49" i="24"/>
  <c r="E48" i="24"/>
  <c r="E47" i="24"/>
  <c r="E45" i="24"/>
  <c r="E44" i="24"/>
  <c r="E43" i="24"/>
  <c r="E42" i="24"/>
  <c r="E40" i="24"/>
  <c r="E36" i="24"/>
  <c r="E34" i="24"/>
  <c r="E33" i="24"/>
  <c r="F33" i="24"/>
  <c r="E32" i="24"/>
  <c r="E30" i="24"/>
  <c r="E28" i="24"/>
  <c r="E27" i="24"/>
  <c r="E24" i="24"/>
  <c r="E23" i="24"/>
  <c r="E22" i="24"/>
  <c r="E21" i="24"/>
  <c r="E20" i="24"/>
  <c r="E19" i="24"/>
  <c r="E18" i="24"/>
  <c r="F18" i="24"/>
  <c r="E17" i="24"/>
  <c r="E14" i="24"/>
  <c r="E11" i="24"/>
  <c r="E8" i="24"/>
  <c r="E7" i="24"/>
  <c r="E6" i="24"/>
  <c r="F5" i="24"/>
  <c r="E4" i="24"/>
  <c r="E2" i="24"/>
  <c r="C2" i="24"/>
  <c r="F2" i="24" s="1"/>
  <c r="E5" i="23"/>
  <c r="E6" i="23"/>
  <c r="E7" i="23"/>
  <c r="E10" i="23"/>
  <c r="E13" i="23"/>
  <c r="E17" i="23"/>
  <c r="E18" i="23"/>
  <c r="E19" i="23"/>
  <c r="E22" i="23"/>
  <c r="E23" i="23"/>
  <c r="E24" i="23"/>
  <c r="E25" i="23"/>
  <c r="E26" i="23"/>
  <c r="E29" i="23"/>
  <c r="E30" i="23"/>
  <c r="E32" i="23"/>
  <c r="E34" i="23"/>
  <c r="E36" i="23"/>
  <c r="E37" i="23"/>
  <c r="E38" i="23"/>
  <c r="E40" i="23"/>
  <c r="E44" i="23"/>
  <c r="E46" i="23"/>
  <c r="E47" i="23"/>
  <c r="E48" i="23"/>
  <c r="E49" i="23"/>
  <c r="E50" i="23"/>
  <c r="E51" i="23"/>
  <c r="E52" i="23"/>
  <c r="E53" i="23"/>
  <c r="E54" i="23"/>
  <c r="E55" i="23"/>
  <c r="E56" i="23"/>
  <c r="E3" i="23"/>
  <c r="E2" i="23"/>
  <c r="C3" i="23"/>
  <c r="F3" i="23" s="1"/>
  <c r="C4" i="23"/>
  <c r="F4" i="23" s="1"/>
  <c r="C5" i="23"/>
  <c r="F5" i="23" s="1"/>
  <c r="C6" i="23"/>
  <c r="F6" i="23" s="1"/>
  <c r="C7" i="23"/>
  <c r="F7" i="23" s="1"/>
  <c r="C8" i="23"/>
  <c r="F8" i="23" s="1"/>
  <c r="C9" i="23"/>
  <c r="F9" i="23" s="1"/>
  <c r="C10" i="23"/>
  <c r="F10" i="23" s="1"/>
  <c r="C11" i="23"/>
  <c r="F11" i="23" s="1"/>
  <c r="C12" i="23"/>
  <c r="F12" i="23" s="1"/>
  <c r="C13" i="23"/>
  <c r="F13" i="23" s="1"/>
  <c r="C14" i="23"/>
  <c r="F14" i="23" s="1"/>
  <c r="C15" i="23"/>
  <c r="F15" i="23" s="1"/>
  <c r="C16" i="23"/>
  <c r="F16" i="23" s="1"/>
  <c r="C17" i="23"/>
  <c r="F17" i="23" s="1"/>
  <c r="C18" i="23"/>
  <c r="C19" i="23"/>
  <c r="F19" i="23" s="1"/>
  <c r="C20" i="23"/>
  <c r="F20" i="23" s="1"/>
  <c r="C21" i="23"/>
  <c r="F21" i="23" s="1"/>
  <c r="C22" i="23"/>
  <c r="F22" i="23" s="1"/>
  <c r="C23" i="23"/>
  <c r="F23" i="23" s="1"/>
  <c r="C24" i="23"/>
  <c r="F24" i="23" s="1"/>
  <c r="C25" i="23"/>
  <c r="F25" i="23" s="1"/>
  <c r="C26" i="23"/>
  <c r="F26" i="23" s="1"/>
  <c r="C27" i="23"/>
  <c r="F27" i="23" s="1"/>
  <c r="C28" i="23"/>
  <c r="F28" i="23" s="1"/>
  <c r="C29" i="23"/>
  <c r="F29" i="23" s="1"/>
  <c r="C30" i="23"/>
  <c r="F30" i="23" s="1"/>
  <c r="C31" i="23"/>
  <c r="F31" i="23" s="1"/>
  <c r="C32" i="23"/>
  <c r="F32" i="23" s="1"/>
  <c r="C33" i="23"/>
  <c r="F33" i="23" s="1"/>
  <c r="C34" i="23"/>
  <c r="F34" i="23" s="1"/>
  <c r="C35" i="23"/>
  <c r="F35" i="23" s="1"/>
  <c r="C36" i="23"/>
  <c r="F36" i="23" s="1"/>
  <c r="C37" i="23"/>
  <c r="F37" i="23" s="1"/>
  <c r="C38" i="23"/>
  <c r="F38" i="23" s="1"/>
  <c r="C39" i="23"/>
  <c r="F39" i="23" s="1"/>
  <c r="C40" i="23"/>
  <c r="F40" i="23" s="1"/>
  <c r="C41" i="23"/>
  <c r="F41" i="23" s="1"/>
  <c r="C42" i="23"/>
  <c r="F42" i="23" s="1"/>
  <c r="C43" i="23"/>
  <c r="F43" i="23" s="1"/>
  <c r="C44" i="23"/>
  <c r="F44" i="23" s="1"/>
  <c r="C45" i="23"/>
  <c r="F45" i="23" s="1"/>
  <c r="C46" i="23"/>
  <c r="F46" i="23" s="1"/>
  <c r="C47" i="23"/>
  <c r="F47" i="23" s="1"/>
  <c r="C48" i="23"/>
  <c r="F48" i="23" s="1"/>
  <c r="C49" i="23"/>
  <c r="F49" i="23" s="1"/>
  <c r="C50" i="23"/>
  <c r="F50" i="23" s="1"/>
  <c r="C51" i="23"/>
  <c r="F51" i="23" s="1"/>
  <c r="C52" i="23"/>
  <c r="F52" i="23" s="1"/>
  <c r="C53" i="23"/>
  <c r="F53" i="23" s="1"/>
  <c r="C54" i="23"/>
  <c r="F54" i="23" s="1"/>
  <c r="C55" i="23"/>
  <c r="F55" i="23" s="1"/>
  <c r="C56" i="23"/>
  <c r="F56" i="23" s="1"/>
  <c r="C2" i="23"/>
  <c r="B57" i="23"/>
  <c r="E57" i="23" s="1"/>
  <c r="D57" i="23"/>
  <c r="C54" i="24" l="1"/>
  <c r="F54" i="24" s="1"/>
  <c r="C57" i="23"/>
  <c r="F57" i="23" s="1"/>
  <c r="F2" i="23"/>
  <c r="D61" i="22"/>
  <c r="B61" i="22"/>
  <c r="E60" i="22"/>
  <c r="C60" i="22"/>
  <c r="F60" i="22" s="1"/>
  <c r="E59" i="22"/>
  <c r="C59" i="22"/>
  <c r="F59" i="22" s="1"/>
  <c r="E58" i="22"/>
  <c r="C58" i="22"/>
  <c r="F58" i="22" s="1"/>
  <c r="E57" i="22"/>
  <c r="C57" i="22"/>
  <c r="F57" i="22" s="1"/>
  <c r="E56" i="22"/>
  <c r="C56" i="22"/>
  <c r="F56" i="22" s="1"/>
  <c r="F55" i="22"/>
  <c r="E55" i="22"/>
  <c r="C55" i="22"/>
  <c r="F54" i="22"/>
  <c r="E54" i="22"/>
  <c r="C54" i="22"/>
  <c r="E53" i="22"/>
  <c r="C53" i="22"/>
  <c r="F53" i="22" s="1"/>
  <c r="E52" i="22"/>
  <c r="C52" i="22"/>
  <c r="F52" i="22" s="1"/>
  <c r="E51" i="22"/>
  <c r="C51" i="22"/>
  <c r="F51" i="22" s="1"/>
  <c r="E50" i="22"/>
  <c r="C50" i="22"/>
  <c r="F50" i="22" s="1"/>
  <c r="E49" i="22"/>
  <c r="C49" i="22"/>
  <c r="F49" i="22" s="1"/>
  <c r="E48" i="22"/>
  <c r="C48" i="22"/>
  <c r="F48" i="22" s="1"/>
  <c r="E47" i="22"/>
  <c r="C47" i="22"/>
  <c r="F47" i="22" s="1"/>
  <c r="F46" i="22"/>
  <c r="E46" i="22"/>
  <c r="C46" i="22"/>
  <c r="E45" i="22"/>
  <c r="C45" i="22"/>
  <c r="F45" i="22" s="1"/>
  <c r="E44" i="22"/>
  <c r="C44" i="22"/>
  <c r="F44" i="22" s="1"/>
  <c r="E43" i="22"/>
  <c r="C43" i="22"/>
  <c r="F43" i="22" s="1"/>
  <c r="E42" i="22"/>
  <c r="C42" i="22"/>
  <c r="F42" i="22" s="1"/>
  <c r="E41" i="22"/>
  <c r="C41" i="22"/>
  <c r="F41" i="22" s="1"/>
  <c r="E40" i="22"/>
  <c r="C40" i="22"/>
  <c r="F40" i="22" s="1"/>
  <c r="F39" i="22"/>
  <c r="E39" i="22"/>
  <c r="C39" i="22"/>
  <c r="E38" i="22"/>
  <c r="C38" i="22"/>
  <c r="F38" i="22" s="1"/>
  <c r="E37" i="22"/>
  <c r="C37" i="22"/>
  <c r="F37" i="22" s="1"/>
  <c r="E36" i="22"/>
  <c r="C36" i="22"/>
  <c r="F36" i="22" s="1"/>
  <c r="E35" i="22"/>
  <c r="C35" i="22"/>
  <c r="F35" i="22" s="1"/>
  <c r="E34" i="22"/>
  <c r="C34" i="22"/>
  <c r="F34" i="22" s="1"/>
  <c r="E33" i="22"/>
  <c r="C33" i="22"/>
  <c r="F33" i="22" s="1"/>
  <c r="E32" i="22"/>
  <c r="C32" i="22"/>
  <c r="F32" i="22" s="1"/>
  <c r="E31" i="22"/>
  <c r="C31" i="22"/>
  <c r="F31" i="22" s="1"/>
  <c r="E30" i="22"/>
  <c r="C30" i="22"/>
  <c r="F30" i="22" s="1"/>
  <c r="E29" i="22"/>
  <c r="C29" i="22"/>
  <c r="F29" i="22" s="1"/>
  <c r="E28" i="22"/>
  <c r="C28" i="22"/>
  <c r="F28" i="22" s="1"/>
  <c r="E27" i="22"/>
  <c r="C27" i="22"/>
  <c r="F27" i="22" s="1"/>
  <c r="E26" i="22"/>
  <c r="C26" i="22"/>
  <c r="F26" i="22" s="1"/>
  <c r="E25" i="22"/>
  <c r="C25" i="22"/>
  <c r="F25" i="22" s="1"/>
  <c r="E24" i="22"/>
  <c r="C24" i="22"/>
  <c r="F24" i="22" s="1"/>
  <c r="F23" i="22"/>
  <c r="E23" i="22"/>
  <c r="C23" i="22"/>
  <c r="F22" i="22"/>
  <c r="E22" i="22"/>
  <c r="C22" i="22"/>
  <c r="E21" i="22"/>
  <c r="C21" i="22"/>
  <c r="F21" i="22" s="1"/>
  <c r="E20" i="22"/>
  <c r="C20" i="22"/>
  <c r="F20" i="22" s="1"/>
  <c r="E19" i="22"/>
  <c r="C19" i="22"/>
  <c r="F19" i="22" s="1"/>
  <c r="E18" i="22"/>
  <c r="C18" i="22"/>
  <c r="F18" i="22" s="1"/>
  <c r="E17" i="22"/>
  <c r="C17" i="22"/>
  <c r="F17" i="22" s="1"/>
  <c r="E16" i="22"/>
  <c r="C16" i="22"/>
  <c r="F16" i="22" s="1"/>
  <c r="E15" i="22"/>
  <c r="C15" i="22"/>
  <c r="F15" i="22" s="1"/>
  <c r="F14" i="22"/>
  <c r="E14" i="22"/>
  <c r="C14" i="22"/>
  <c r="E13" i="22"/>
  <c r="C13" i="22"/>
  <c r="F13" i="22" s="1"/>
  <c r="E12" i="22"/>
  <c r="C12" i="22"/>
  <c r="F12" i="22" s="1"/>
  <c r="E11" i="22"/>
  <c r="C11" i="22"/>
  <c r="F11" i="22" s="1"/>
  <c r="E10" i="22"/>
  <c r="C10" i="22"/>
  <c r="F10" i="22" s="1"/>
  <c r="E9" i="22"/>
  <c r="C9" i="22"/>
  <c r="F9" i="22" s="1"/>
  <c r="E8" i="22"/>
  <c r="C8" i="22"/>
  <c r="F8" i="22" s="1"/>
  <c r="F7" i="22"/>
  <c r="E7" i="22"/>
  <c r="C7" i="22"/>
  <c r="E6" i="22"/>
  <c r="C6" i="22"/>
  <c r="F6" i="22" s="1"/>
  <c r="E5" i="22"/>
  <c r="C5" i="22"/>
  <c r="F5" i="22" s="1"/>
  <c r="E4" i="22"/>
  <c r="C4" i="22"/>
  <c r="F4" i="22" s="1"/>
  <c r="E3" i="22"/>
  <c r="C3" i="22"/>
  <c r="F3" i="22" s="1"/>
  <c r="E2" i="22"/>
  <c r="C2" i="22"/>
  <c r="F2" i="22" s="1"/>
  <c r="B58" i="21"/>
  <c r="E58" i="21" s="1"/>
  <c r="D58" i="21"/>
  <c r="E32" i="21"/>
  <c r="F32" i="21"/>
  <c r="C24" i="21"/>
  <c r="E5" i="21"/>
  <c r="E6" i="21"/>
  <c r="C6" i="21"/>
  <c r="F6" i="21" s="1"/>
  <c r="C5" i="21"/>
  <c r="F5" i="21" s="1"/>
  <c r="C55" i="21"/>
  <c r="F55" i="21" s="1"/>
  <c r="E55" i="21"/>
  <c r="C48" i="21"/>
  <c r="F48" i="21" s="1"/>
  <c r="E48" i="21"/>
  <c r="C46" i="21"/>
  <c r="F46" i="21" s="1"/>
  <c r="E46" i="21"/>
  <c r="C44" i="21"/>
  <c r="F44" i="21" s="1"/>
  <c r="E44" i="21"/>
  <c r="C40" i="21"/>
  <c r="F40" i="21" s="1"/>
  <c r="E40" i="21"/>
  <c r="C39" i="21"/>
  <c r="F39" i="21" s="1"/>
  <c r="E39" i="21"/>
  <c r="C35" i="21"/>
  <c r="F35" i="21" s="1"/>
  <c r="E35" i="21"/>
  <c r="C29" i="21"/>
  <c r="F29" i="21" s="1"/>
  <c r="E29" i="21"/>
  <c r="E24" i="21"/>
  <c r="C19" i="21"/>
  <c r="F19" i="21" s="1"/>
  <c r="E19" i="21"/>
  <c r="C18" i="21"/>
  <c r="F18" i="21" s="1"/>
  <c r="E18" i="21"/>
  <c r="C17" i="21"/>
  <c r="F17" i="21" s="1"/>
  <c r="E17" i="21"/>
  <c r="C15" i="21"/>
  <c r="F15" i="21" s="1"/>
  <c r="E15" i="21"/>
  <c r="C14" i="21"/>
  <c r="F14" i="21" s="1"/>
  <c r="E14" i="21"/>
  <c r="C13" i="21"/>
  <c r="F13" i="21" s="1"/>
  <c r="E13" i="21"/>
  <c r="C11" i="21"/>
  <c r="F11" i="21" s="1"/>
  <c r="E11" i="21"/>
  <c r="F3" i="21"/>
  <c r="E3" i="21"/>
  <c r="E4" i="21"/>
  <c r="E7" i="21"/>
  <c r="E8" i="21"/>
  <c r="E9" i="21"/>
  <c r="E10" i="21"/>
  <c r="E12" i="21"/>
  <c r="E16" i="21"/>
  <c r="E20" i="21"/>
  <c r="E21" i="21"/>
  <c r="E22" i="21"/>
  <c r="E23" i="21"/>
  <c r="E25" i="21"/>
  <c r="E26" i="21"/>
  <c r="E27" i="21"/>
  <c r="E28" i="21"/>
  <c r="E30" i="21"/>
  <c r="E31" i="21"/>
  <c r="E33" i="21"/>
  <c r="E34" i="21"/>
  <c r="E36" i="21"/>
  <c r="E37" i="21"/>
  <c r="E38" i="21"/>
  <c r="E41" i="21"/>
  <c r="E42" i="21"/>
  <c r="E43" i="21"/>
  <c r="E45" i="21"/>
  <c r="E47" i="21"/>
  <c r="E49" i="21"/>
  <c r="E50" i="21"/>
  <c r="E51" i="21"/>
  <c r="E52" i="21"/>
  <c r="E53" i="21"/>
  <c r="E54" i="21"/>
  <c r="E56" i="21"/>
  <c r="E57" i="21"/>
  <c r="C4" i="21"/>
  <c r="F4" i="21" s="1"/>
  <c r="C7" i="21"/>
  <c r="F7" i="21" s="1"/>
  <c r="C8" i="21"/>
  <c r="F8" i="21" s="1"/>
  <c r="C9" i="21"/>
  <c r="F9" i="21" s="1"/>
  <c r="C10" i="21"/>
  <c r="F10" i="21" s="1"/>
  <c r="C12" i="21"/>
  <c r="F12" i="21" s="1"/>
  <c r="C16" i="21"/>
  <c r="F16" i="21" s="1"/>
  <c r="C20" i="21"/>
  <c r="F20" i="21" s="1"/>
  <c r="C21" i="21"/>
  <c r="F21" i="21" s="1"/>
  <c r="C22" i="21"/>
  <c r="F22" i="21" s="1"/>
  <c r="C25" i="21"/>
  <c r="F25" i="21" s="1"/>
  <c r="C26" i="21"/>
  <c r="F26" i="21" s="1"/>
  <c r="C27" i="21"/>
  <c r="F27" i="21" s="1"/>
  <c r="C28" i="21"/>
  <c r="F28" i="21" s="1"/>
  <c r="C30" i="21"/>
  <c r="F30" i="21" s="1"/>
  <c r="C31" i="21"/>
  <c r="F31" i="21" s="1"/>
  <c r="C33" i="21"/>
  <c r="F33" i="21" s="1"/>
  <c r="C34" i="21"/>
  <c r="F34" i="21" s="1"/>
  <c r="C36" i="21"/>
  <c r="F36" i="21" s="1"/>
  <c r="C37" i="21"/>
  <c r="F37" i="21" s="1"/>
  <c r="C38" i="21"/>
  <c r="F38" i="21" s="1"/>
  <c r="C41" i="21"/>
  <c r="F41" i="21" s="1"/>
  <c r="C42" i="21"/>
  <c r="F42" i="21" s="1"/>
  <c r="C43" i="21"/>
  <c r="F43" i="21" s="1"/>
  <c r="C45" i="21"/>
  <c r="F45" i="21" s="1"/>
  <c r="C47" i="21"/>
  <c r="F47" i="21" s="1"/>
  <c r="C49" i="21"/>
  <c r="F49" i="21" s="1"/>
  <c r="C50" i="21"/>
  <c r="F50" i="21" s="1"/>
  <c r="C51" i="21"/>
  <c r="F51" i="21" s="1"/>
  <c r="C52" i="21"/>
  <c r="F52" i="21" s="1"/>
  <c r="C53" i="21"/>
  <c r="F53" i="21" s="1"/>
  <c r="C54" i="21"/>
  <c r="F54" i="21" s="1"/>
  <c r="C56" i="21"/>
  <c r="F56" i="21" s="1"/>
  <c r="C57" i="21"/>
  <c r="F57" i="21" s="1"/>
  <c r="E2" i="21"/>
  <c r="C2" i="21"/>
  <c r="F2" i="21" s="1"/>
  <c r="C56" i="20"/>
  <c r="F56" i="20" s="1"/>
  <c r="E56" i="20"/>
  <c r="C42" i="20"/>
  <c r="F42" i="20" s="1"/>
  <c r="E42" i="20"/>
  <c r="C33" i="20"/>
  <c r="F33" i="20" s="1"/>
  <c r="E33" i="20"/>
  <c r="C32" i="20"/>
  <c r="F32" i="20" s="1"/>
  <c r="E32" i="20"/>
  <c r="C30" i="20"/>
  <c r="F30" i="20" s="1"/>
  <c r="E30" i="20"/>
  <c r="C19" i="20"/>
  <c r="F19" i="20" s="1"/>
  <c r="E19" i="20"/>
  <c r="C17" i="20"/>
  <c r="F17" i="20" s="1"/>
  <c r="E17" i="20"/>
  <c r="C10" i="20"/>
  <c r="F10" i="20" s="1"/>
  <c r="E10" i="20"/>
  <c r="C3" i="20"/>
  <c r="F3" i="20" s="1"/>
  <c r="C4" i="20"/>
  <c r="F4" i="20" s="1"/>
  <c r="C5" i="20"/>
  <c r="F5" i="20" s="1"/>
  <c r="C6" i="20"/>
  <c r="F6" i="20" s="1"/>
  <c r="C7" i="20"/>
  <c r="F7" i="20" s="1"/>
  <c r="C8" i="20"/>
  <c r="F8" i="20" s="1"/>
  <c r="C9" i="20"/>
  <c r="F9" i="20" s="1"/>
  <c r="C11" i="20"/>
  <c r="F11" i="20" s="1"/>
  <c r="C12" i="20"/>
  <c r="F12" i="20" s="1"/>
  <c r="C13" i="20"/>
  <c r="F13" i="20" s="1"/>
  <c r="C14" i="20"/>
  <c r="F14" i="20" s="1"/>
  <c r="C15" i="20"/>
  <c r="F15" i="20" s="1"/>
  <c r="C16" i="20"/>
  <c r="F16" i="20" s="1"/>
  <c r="C18" i="20"/>
  <c r="F18" i="20" s="1"/>
  <c r="C20" i="20"/>
  <c r="F20" i="20" s="1"/>
  <c r="C21" i="20"/>
  <c r="F21" i="20" s="1"/>
  <c r="C22" i="20"/>
  <c r="F22" i="20" s="1"/>
  <c r="C23" i="20"/>
  <c r="F23" i="20" s="1"/>
  <c r="C24" i="20"/>
  <c r="F24" i="20" s="1"/>
  <c r="C25" i="20"/>
  <c r="F25" i="20" s="1"/>
  <c r="C26" i="20"/>
  <c r="F26" i="20" s="1"/>
  <c r="C27" i="20"/>
  <c r="F27" i="20" s="1"/>
  <c r="C28" i="20"/>
  <c r="F28" i="20" s="1"/>
  <c r="C29" i="20"/>
  <c r="F29" i="20" s="1"/>
  <c r="C31" i="20"/>
  <c r="F31" i="20" s="1"/>
  <c r="C34" i="20"/>
  <c r="F34" i="20" s="1"/>
  <c r="C35" i="20"/>
  <c r="F35" i="20" s="1"/>
  <c r="C36" i="20"/>
  <c r="F36" i="20" s="1"/>
  <c r="C37" i="20"/>
  <c r="F37" i="20" s="1"/>
  <c r="C38" i="20"/>
  <c r="F38" i="20" s="1"/>
  <c r="C39" i="20"/>
  <c r="F39" i="20" s="1"/>
  <c r="C40" i="20"/>
  <c r="F40" i="20" s="1"/>
  <c r="C41" i="20"/>
  <c r="F41" i="20" s="1"/>
  <c r="C43" i="20"/>
  <c r="F43" i="20" s="1"/>
  <c r="C44" i="20"/>
  <c r="F44" i="20" s="1"/>
  <c r="C45" i="20"/>
  <c r="F45" i="20" s="1"/>
  <c r="C46" i="20"/>
  <c r="C47" i="20"/>
  <c r="F47" i="20" s="1"/>
  <c r="C48" i="20"/>
  <c r="F48" i="20" s="1"/>
  <c r="C49" i="20"/>
  <c r="F49" i="20" s="1"/>
  <c r="C50" i="20"/>
  <c r="F50" i="20" s="1"/>
  <c r="C51" i="20"/>
  <c r="F51" i="20" s="1"/>
  <c r="C52" i="20"/>
  <c r="F52" i="20" s="1"/>
  <c r="C53" i="20"/>
  <c r="F53" i="20" s="1"/>
  <c r="C54" i="20"/>
  <c r="F54" i="20" s="1"/>
  <c r="C55" i="20"/>
  <c r="F55" i="20" s="1"/>
  <c r="C57" i="20"/>
  <c r="F57" i="20" s="1"/>
  <c r="C58" i="20"/>
  <c r="F58" i="20" s="1"/>
  <c r="C59" i="20"/>
  <c r="F59" i="20" s="1"/>
  <c r="C60" i="20"/>
  <c r="C2" i="20"/>
  <c r="E20" i="20"/>
  <c r="E28" i="20"/>
  <c r="E37" i="20"/>
  <c r="E38" i="20"/>
  <c r="E46" i="20"/>
  <c r="E47" i="20"/>
  <c r="E55" i="20"/>
  <c r="E60" i="20"/>
  <c r="E59" i="20"/>
  <c r="E58" i="20"/>
  <c r="E57" i="20"/>
  <c r="E53" i="20"/>
  <c r="E52" i="20"/>
  <c r="E51" i="20"/>
  <c r="E50" i="20"/>
  <c r="E49" i="20"/>
  <c r="E48" i="20"/>
  <c r="E45" i="20"/>
  <c r="E44" i="20"/>
  <c r="E43" i="20"/>
  <c r="E41" i="20"/>
  <c r="E40" i="20"/>
  <c r="E39" i="20"/>
  <c r="E36" i="20"/>
  <c r="E35" i="20"/>
  <c r="E34" i="20"/>
  <c r="E31" i="20"/>
  <c r="E29" i="20"/>
  <c r="E27" i="20"/>
  <c r="E26" i="20"/>
  <c r="E25" i="20"/>
  <c r="E24" i="20"/>
  <c r="E23" i="20"/>
  <c r="E22" i="20"/>
  <c r="E21" i="20"/>
  <c r="E18" i="20"/>
  <c r="E16" i="20"/>
  <c r="E15" i="20"/>
  <c r="E14" i="20"/>
  <c r="E13" i="20"/>
  <c r="E12" i="20"/>
  <c r="E11" i="20"/>
  <c r="E9" i="20"/>
  <c r="E8" i="20"/>
  <c r="E7" i="20"/>
  <c r="E6" i="20"/>
  <c r="E5" i="20"/>
  <c r="E4" i="20"/>
  <c r="E3" i="20"/>
  <c r="C55" i="19"/>
  <c r="F55" i="19" s="1"/>
  <c r="B55" i="19"/>
  <c r="E55" i="19" s="1"/>
  <c r="C44" i="19"/>
  <c r="F44" i="19" s="1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C37" i="19"/>
  <c r="F37" i="19" s="1"/>
  <c r="C38" i="19"/>
  <c r="F38" i="19" s="1"/>
  <c r="C39" i="19"/>
  <c r="F39" i="19" s="1"/>
  <c r="C40" i="19"/>
  <c r="F40" i="19" s="1"/>
  <c r="C41" i="19"/>
  <c r="F41" i="19" s="1"/>
  <c r="C42" i="19"/>
  <c r="F42" i="19" s="1"/>
  <c r="C43" i="19"/>
  <c r="F43" i="19" s="1"/>
  <c r="C45" i="19"/>
  <c r="F45" i="19" s="1"/>
  <c r="C46" i="19"/>
  <c r="F46" i="19" s="1"/>
  <c r="C47" i="19"/>
  <c r="F47" i="19" s="1"/>
  <c r="C48" i="19"/>
  <c r="F48" i="19" s="1"/>
  <c r="C49" i="19"/>
  <c r="F49" i="19" s="1"/>
  <c r="C50" i="19"/>
  <c r="F50" i="19" s="1"/>
  <c r="C51" i="19"/>
  <c r="F51" i="19" s="1"/>
  <c r="C52" i="19"/>
  <c r="F52" i="19" s="1"/>
  <c r="C53" i="19"/>
  <c r="F53" i="19" s="1"/>
  <c r="C54" i="19"/>
  <c r="F54" i="19" s="1"/>
  <c r="E36" i="19"/>
  <c r="C36" i="19"/>
  <c r="F36" i="19" s="1"/>
  <c r="E35" i="19"/>
  <c r="C35" i="19"/>
  <c r="F35" i="19" s="1"/>
  <c r="E34" i="19"/>
  <c r="C34" i="19"/>
  <c r="F34" i="19" s="1"/>
  <c r="E33" i="19"/>
  <c r="C33" i="19"/>
  <c r="F33" i="19" s="1"/>
  <c r="E32" i="19"/>
  <c r="C32" i="19"/>
  <c r="F32" i="19" s="1"/>
  <c r="E31" i="19"/>
  <c r="C31" i="19"/>
  <c r="F31" i="19" s="1"/>
  <c r="E30" i="19"/>
  <c r="C30" i="19"/>
  <c r="F30" i="19" s="1"/>
  <c r="E29" i="19"/>
  <c r="C29" i="19"/>
  <c r="F29" i="19" s="1"/>
  <c r="E28" i="19"/>
  <c r="C28" i="19"/>
  <c r="F28" i="19" s="1"/>
  <c r="E27" i="19"/>
  <c r="C27" i="19"/>
  <c r="F27" i="19" s="1"/>
  <c r="E26" i="19"/>
  <c r="C26" i="19"/>
  <c r="F26" i="19" s="1"/>
  <c r="E25" i="19"/>
  <c r="C25" i="19"/>
  <c r="F25" i="19" s="1"/>
  <c r="E24" i="19"/>
  <c r="C24" i="19"/>
  <c r="F24" i="19" s="1"/>
  <c r="E23" i="19"/>
  <c r="C23" i="19"/>
  <c r="F23" i="19" s="1"/>
  <c r="E22" i="19"/>
  <c r="C22" i="19"/>
  <c r="F22" i="19" s="1"/>
  <c r="E21" i="19"/>
  <c r="C21" i="19"/>
  <c r="F21" i="19" s="1"/>
  <c r="E20" i="19"/>
  <c r="C20" i="19"/>
  <c r="F20" i="19" s="1"/>
  <c r="E19" i="19"/>
  <c r="C19" i="19"/>
  <c r="F19" i="19" s="1"/>
  <c r="E18" i="19"/>
  <c r="C18" i="19"/>
  <c r="F18" i="19" s="1"/>
  <c r="E17" i="19"/>
  <c r="C17" i="19"/>
  <c r="F17" i="19" s="1"/>
  <c r="E16" i="19"/>
  <c r="C16" i="19"/>
  <c r="F16" i="19" s="1"/>
  <c r="E15" i="19"/>
  <c r="C15" i="19"/>
  <c r="F15" i="19" s="1"/>
  <c r="E14" i="19"/>
  <c r="C14" i="19"/>
  <c r="F14" i="19" s="1"/>
  <c r="E13" i="19"/>
  <c r="C13" i="19"/>
  <c r="F13" i="19" s="1"/>
  <c r="E12" i="19"/>
  <c r="C12" i="19"/>
  <c r="F12" i="19" s="1"/>
  <c r="E11" i="19"/>
  <c r="C11" i="19"/>
  <c r="F11" i="19" s="1"/>
  <c r="E10" i="19"/>
  <c r="C10" i="19"/>
  <c r="F10" i="19" s="1"/>
  <c r="E9" i="19"/>
  <c r="C9" i="19"/>
  <c r="F9" i="19" s="1"/>
  <c r="E8" i="19"/>
  <c r="C8" i="19"/>
  <c r="F8" i="19" s="1"/>
  <c r="E7" i="19"/>
  <c r="C7" i="19"/>
  <c r="F7" i="19" s="1"/>
  <c r="E6" i="19"/>
  <c r="C6" i="19"/>
  <c r="F6" i="19" s="1"/>
  <c r="E5" i="19"/>
  <c r="C5" i="19"/>
  <c r="F5" i="19" s="1"/>
  <c r="E4" i="19"/>
  <c r="C4" i="19"/>
  <c r="F4" i="19" s="1"/>
  <c r="E3" i="19"/>
  <c r="C3" i="19"/>
  <c r="F3" i="19" s="1"/>
  <c r="E2" i="19"/>
  <c r="C2" i="19"/>
  <c r="F2" i="19" s="1"/>
  <c r="E61" i="22" l="1"/>
  <c r="C61" i="22"/>
  <c r="F61" i="22" s="1"/>
  <c r="C58" i="21"/>
  <c r="F58" i="21" s="1"/>
  <c r="F46" i="20"/>
  <c r="E54" i="20"/>
  <c r="E2" i="20"/>
  <c r="F2" i="20"/>
  <c r="F60" i="20"/>
  <c r="F3" i="16"/>
  <c r="F9" i="16"/>
  <c r="F17" i="16"/>
  <c r="F21" i="16"/>
  <c r="F25" i="16"/>
  <c r="F34" i="16"/>
  <c r="F38" i="16"/>
  <c r="F45" i="16"/>
  <c r="F46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B50" i="16"/>
  <c r="E50" i="16" s="1"/>
  <c r="C3" i="16"/>
  <c r="C4" i="16"/>
  <c r="F4" i="16" s="1"/>
  <c r="C5" i="16"/>
  <c r="F5" i="16" s="1"/>
  <c r="C6" i="16"/>
  <c r="F6" i="16" s="1"/>
  <c r="C7" i="16"/>
  <c r="F7" i="16" s="1"/>
  <c r="C8" i="16"/>
  <c r="F8" i="16" s="1"/>
  <c r="C9" i="16"/>
  <c r="C10" i="16"/>
  <c r="F10" i="16" s="1"/>
  <c r="C11" i="16"/>
  <c r="F11" i="16" s="1"/>
  <c r="C12" i="16"/>
  <c r="F12" i="16" s="1"/>
  <c r="C13" i="16"/>
  <c r="F13" i="16" s="1"/>
  <c r="C14" i="16"/>
  <c r="F14" i="16" s="1"/>
  <c r="C15" i="16"/>
  <c r="F15" i="16" s="1"/>
  <c r="C16" i="16"/>
  <c r="F16" i="16" s="1"/>
  <c r="C17" i="16"/>
  <c r="C18" i="16"/>
  <c r="F18" i="16" s="1"/>
  <c r="C19" i="16"/>
  <c r="F19" i="16" s="1"/>
  <c r="C20" i="16"/>
  <c r="F20" i="16" s="1"/>
  <c r="C21" i="16"/>
  <c r="C22" i="16"/>
  <c r="F22" i="16" s="1"/>
  <c r="C23" i="16"/>
  <c r="F23" i="16" s="1"/>
  <c r="C24" i="16"/>
  <c r="F24" i="16" s="1"/>
  <c r="C25" i="16"/>
  <c r="C26" i="16"/>
  <c r="F26" i="16" s="1"/>
  <c r="C27" i="16"/>
  <c r="F27" i="16" s="1"/>
  <c r="C28" i="16"/>
  <c r="F28" i="16" s="1"/>
  <c r="C29" i="16"/>
  <c r="F29" i="16" s="1"/>
  <c r="C30" i="16"/>
  <c r="F30" i="16" s="1"/>
  <c r="C31" i="16"/>
  <c r="F31" i="16" s="1"/>
  <c r="C32" i="16"/>
  <c r="F32" i="16" s="1"/>
  <c r="C33" i="16"/>
  <c r="F33" i="16" s="1"/>
  <c r="C34" i="16"/>
  <c r="C35" i="16"/>
  <c r="F35" i="16" s="1"/>
  <c r="C36" i="16"/>
  <c r="F36" i="16" s="1"/>
  <c r="C37" i="16"/>
  <c r="F37" i="16" s="1"/>
  <c r="C38" i="16"/>
  <c r="C39" i="16"/>
  <c r="F39" i="16" s="1"/>
  <c r="C40" i="16"/>
  <c r="F40" i="16" s="1"/>
  <c r="C41" i="16"/>
  <c r="F41" i="16" s="1"/>
  <c r="C42" i="16"/>
  <c r="F42" i="16" s="1"/>
  <c r="C43" i="16"/>
  <c r="F43" i="16" s="1"/>
  <c r="C44" i="16"/>
  <c r="F44" i="16" s="1"/>
  <c r="C45" i="16"/>
  <c r="C46" i="16"/>
  <c r="C47" i="16"/>
  <c r="F47" i="16" s="1"/>
  <c r="C48" i="16"/>
  <c r="F48" i="16" s="1"/>
  <c r="C49" i="16"/>
  <c r="F49" i="16" s="1"/>
  <c r="E2" i="16"/>
  <c r="C2" i="16"/>
  <c r="C50" i="16" l="1"/>
  <c r="F50" i="16" s="1"/>
  <c r="F2" i="16"/>
  <c r="F3" i="18"/>
  <c r="F6" i="18"/>
  <c r="F7" i="18"/>
  <c r="F10" i="18"/>
  <c r="F11" i="18"/>
  <c r="F14" i="18"/>
  <c r="F15" i="18"/>
  <c r="F18" i="18"/>
  <c r="F19" i="18"/>
  <c r="F22" i="18"/>
  <c r="F23" i="18"/>
  <c r="F26" i="18"/>
  <c r="F27" i="18"/>
  <c r="F30" i="18"/>
  <c r="F31" i="18"/>
  <c r="F34" i="18"/>
  <c r="F35" i="18"/>
  <c r="F38" i="18"/>
  <c r="F39" i="18"/>
  <c r="F42" i="18"/>
  <c r="F43" i="18"/>
  <c r="F46" i="18"/>
  <c r="F47" i="18"/>
  <c r="F50" i="18"/>
  <c r="F51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C3" i="18"/>
  <c r="C4" i="18"/>
  <c r="F4" i="18" s="1"/>
  <c r="C5" i="18"/>
  <c r="F5" i="18" s="1"/>
  <c r="C6" i="18"/>
  <c r="C7" i="18"/>
  <c r="C8" i="18"/>
  <c r="F8" i="18" s="1"/>
  <c r="C9" i="18"/>
  <c r="F9" i="18" s="1"/>
  <c r="C10" i="18"/>
  <c r="C11" i="18"/>
  <c r="C12" i="18"/>
  <c r="F12" i="18" s="1"/>
  <c r="C13" i="18"/>
  <c r="F13" i="18" s="1"/>
  <c r="C14" i="18"/>
  <c r="C15" i="18"/>
  <c r="C16" i="18"/>
  <c r="F16" i="18" s="1"/>
  <c r="C17" i="18"/>
  <c r="F17" i="18" s="1"/>
  <c r="C18" i="18"/>
  <c r="C19" i="18"/>
  <c r="C20" i="18"/>
  <c r="F20" i="18" s="1"/>
  <c r="C21" i="18"/>
  <c r="F21" i="18" s="1"/>
  <c r="C22" i="18"/>
  <c r="C23" i="18"/>
  <c r="C24" i="18"/>
  <c r="F24" i="18" s="1"/>
  <c r="C25" i="18"/>
  <c r="F25" i="18" s="1"/>
  <c r="C26" i="18"/>
  <c r="C27" i="18"/>
  <c r="C28" i="18"/>
  <c r="F28" i="18" s="1"/>
  <c r="C29" i="18"/>
  <c r="F29" i="18" s="1"/>
  <c r="C30" i="18"/>
  <c r="C31" i="18"/>
  <c r="C32" i="18"/>
  <c r="F32" i="18" s="1"/>
  <c r="C33" i="18"/>
  <c r="F33" i="18" s="1"/>
  <c r="C34" i="18"/>
  <c r="C35" i="18"/>
  <c r="C36" i="18"/>
  <c r="F36" i="18" s="1"/>
  <c r="C37" i="18"/>
  <c r="F37" i="18" s="1"/>
  <c r="C38" i="18"/>
  <c r="C39" i="18"/>
  <c r="C40" i="18"/>
  <c r="F40" i="18" s="1"/>
  <c r="C41" i="18"/>
  <c r="F41" i="18" s="1"/>
  <c r="C42" i="18"/>
  <c r="C43" i="18"/>
  <c r="C44" i="18"/>
  <c r="F44" i="18" s="1"/>
  <c r="C45" i="18"/>
  <c r="F45" i="18" s="1"/>
  <c r="C46" i="18"/>
  <c r="C47" i="18"/>
  <c r="C48" i="18"/>
  <c r="F48" i="18" s="1"/>
  <c r="C49" i="18"/>
  <c r="F49" i="18" s="1"/>
  <c r="C50" i="18"/>
  <c r="C51" i="18"/>
  <c r="C52" i="18"/>
  <c r="F52" i="18" s="1"/>
  <c r="C53" i="18"/>
  <c r="F53" i="18" s="1"/>
  <c r="B53" i="18"/>
  <c r="E53" i="18" s="1"/>
  <c r="E2" i="18"/>
  <c r="C2" i="18"/>
  <c r="F2" i="18" l="1"/>
  <c r="F3" i="15" l="1"/>
  <c r="F4" i="15"/>
  <c r="F5" i="15"/>
  <c r="F9" i="15"/>
  <c r="F11" i="15"/>
  <c r="F12" i="15"/>
  <c r="F13" i="15"/>
  <c r="F17" i="15"/>
  <c r="F19" i="15"/>
  <c r="F20" i="15"/>
  <c r="F21" i="15"/>
  <c r="F25" i="15"/>
  <c r="F27" i="15"/>
  <c r="F28" i="15"/>
  <c r="F29" i="15"/>
  <c r="F33" i="15"/>
  <c r="F35" i="15"/>
  <c r="F36" i="15"/>
  <c r="F37" i="15"/>
  <c r="F41" i="15"/>
  <c r="F43" i="15"/>
  <c r="F44" i="15"/>
  <c r="F45" i="15"/>
  <c r="F49" i="15"/>
  <c r="F51" i="15"/>
  <c r="F52" i="15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C3" i="15"/>
  <c r="C4" i="15"/>
  <c r="C5" i="15"/>
  <c r="C6" i="15"/>
  <c r="F6" i="15" s="1"/>
  <c r="C7" i="15"/>
  <c r="F7" i="15" s="1"/>
  <c r="C8" i="15"/>
  <c r="F8" i="15" s="1"/>
  <c r="C9" i="15"/>
  <c r="C10" i="15"/>
  <c r="F10" i="15" s="1"/>
  <c r="C11" i="15"/>
  <c r="C12" i="15"/>
  <c r="C13" i="15"/>
  <c r="C14" i="15"/>
  <c r="F14" i="15" s="1"/>
  <c r="C15" i="15"/>
  <c r="F15" i="15" s="1"/>
  <c r="C16" i="15"/>
  <c r="F16" i="15" s="1"/>
  <c r="C17" i="15"/>
  <c r="C18" i="15"/>
  <c r="F18" i="15" s="1"/>
  <c r="C19" i="15"/>
  <c r="C20" i="15"/>
  <c r="C21" i="15"/>
  <c r="C22" i="15"/>
  <c r="F22" i="15" s="1"/>
  <c r="C23" i="15"/>
  <c r="F23" i="15" s="1"/>
  <c r="C24" i="15"/>
  <c r="F24" i="15" s="1"/>
  <c r="C25" i="15"/>
  <c r="C26" i="15"/>
  <c r="F26" i="15" s="1"/>
  <c r="C27" i="15"/>
  <c r="C28" i="15"/>
  <c r="C29" i="15"/>
  <c r="C30" i="15"/>
  <c r="F30" i="15" s="1"/>
  <c r="C31" i="15"/>
  <c r="F31" i="15" s="1"/>
  <c r="C32" i="15"/>
  <c r="F32" i="15" s="1"/>
  <c r="C33" i="15"/>
  <c r="C34" i="15"/>
  <c r="F34" i="15" s="1"/>
  <c r="C35" i="15"/>
  <c r="C36" i="15"/>
  <c r="C37" i="15"/>
  <c r="C38" i="15"/>
  <c r="F38" i="15" s="1"/>
  <c r="C39" i="15"/>
  <c r="F39" i="15" s="1"/>
  <c r="C40" i="15"/>
  <c r="F40" i="15" s="1"/>
  <c r="C41" i="15"/>
  <c r="C42" i="15"/>
  <c r="F42" i="15" s="1"/>
  <c r="C43" i="15"/>
  <c r="C44" i="15"/>
  <c r="C45" i="15"/>
  <c r="C46" i="15"/>
  <c r="F46" i="15" s="1"/>
  <c r="C47" i="15"/>
  <c r="F47" i="15" s="1"/>
  <c r="C48" i="15"/>
  <c r="F48" i="15" s="1"/>
  <c r="C49" i="15"/>
  <c r="C50" i="15"/>
  <c r="F50" i="15" s="1"/>
  <c r="C51" i="15"/>
  <c r="C52" i="15"/>
  <c r="D53" i="15"/>
  <c r="B53" i="15"/>
  <c r="E2" i="15"/>
  <c r="C2" i="15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C3" i="13"/>
  <c r="C4" i="13"/>
  <c r="F4" i="13" s="1"/>
  <c r="C5" i="13"/>
  <c r="C6" i="13"/>
  <c r="C7" i="13"/>
  <c r="C8" i="13"/>
  <c r="F8" i="13" s="1"/>
  <c r="C9" i="13"/>
  <c r="F9" i="13" s="1"/>
  <c r="C10" i="13"/>
  <c r="F10" i="13" s="1"/>
  <c r="C11" i="13"/>
  <c r="C12" i="13"/>
  <c r="F12" i="13" s="1"/>
  <c r="C13" i="13"/>
  <c r="C14" i="13"/>
  <c r="F14" i="13" s="1"/>
  <c r="C15" i="13"/>
  <c r="F15" i="13" s="1"/>
  <c r="C16" i="13"/>
  <c r="F16" i="13" s="1"/>
  <c r="C17" i="13"/>
  <c r="F17" i="13" s="1"/>
  <c r="C18" i="13"/>
  <c r="F18" i="13" s="1"/>
  <c r="C19" i="13"/>
  <c r="C20" i="13"/>
  <c r="F20" i="13" s="1"/>
  <c r="C21" i="13"/>
  <c r="C22" i="13"/>
  <c r="F22" i="13" s="1"/>
  <c r="C23" i="13"/>
  <c r="F23" i="13" s="1"/>
  <c r="C24" i="13"/>
  <c r="F24" i="13" s="1"/>
  <c r="C25" i="13"/>
  <c r="F25" i="13" s="1"/>
  <c r="C26" i="13"/>
  <c r="F26" i="13" s="1"/>
  <c r="C27" i="13"/>
  <c r="F27" i="13" s="1"/>
  <c r="C28" i="13"/>
  <c r="F28" i="13" s="1"/>
  <c r="C29" i="13"/>
  <c r="C30" i="13"/>
  <c r="F30" i="13" s="1"/>
  <c r="C31" i="13"/>
  <c r="F31" i="13" s="1"/>
  <c r="C32" i="13"/>
  <c r="F32" i="13" s="1"/>
  <c r="C33" i="13"/>
  <c r="C34" i="13"/>
  <c r="F34" i="13" s="1"/>
  <c r="C35" i="13"/>
  <c r="F35" i="13" s="1"/>
  <c r="C36" i="13"/>
  <c r="F36" i="13" s="1"/>
  <c r="C37" i="13"/>
  <c r="F37" i="13" s="1"/>
  <c r="C38" i="13"/>
  <c r="F38" i="13" s="1"/>
  <c r="C39" i="13"/>
  <c r="F39" i="13" s="1"/>
  <c r="C40" i="13"/>
  <c r="F40" i="13" s="1"/>
  <c r="C41" i="13"/>
  <c r="F41" i="13" s="1"/>
  <c r="C42" i="13"/>
  <c r="F42" i="13" s="1"/>
  <c r="C43" i="13"/>
  <c r="F43" i="13" s="1"/>
  <c r="C44" i="13"/>
  <c r="F44" i="13" s="1"/>
  <c r="C45" i="13"/>
  <c r="F45" i="13" s="1"/>
  <c r="C46" i="13"/>
  <c r="F46" i="13" s="1"/>
  <c r="C47" i="13"/>
  <c r="F47" i="13" s="1"/>
  <c r="C48" i="13"/>
  <c r="F48" i="13" s="1"/>
  <c r="C49" i="13"/>
  <c r="F49" i="13" s="1"/>
  <c r="C50" i="13"/>
  <c r="F50" i="13" s="1"/>
  <c r="C51" i="13"/>
  <c r="F51" i="13" s="1"/>
  <c r="C52" i="13"/>
  <c r="F52" i="13" s="1"/>
  <c r="D53" i="13"/>
  <c r="B53" i="13"/>
  <c r="E53" i="13" s="1"/>
  <c r="F29" i="13"/>
  <c r="F21" i="13"/>
  <c r="F19" i="13"/>
  <c r="F13" i="13"/>
  <c r="F11" i="13"/>
  <c r="F7" i="13"/>
  <c r="F6" i="13"/>
  <c r="F5" i="13"/>
  <c r="F3" i="13"/>
  <c r="E2" i="13"/>
  <c r="C2" i="13"/>
  <c r="F2" i="13" s="1"/>
  <c r="F45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D52" i="12"/>
  <c r="E52" i="12" s="1"/>
  <c r="B52" i="12"/>
  <c r="C45" i="12"/>
  <c r="C40" i="12"/>
  <c r="F40" i="12" s="1"/>
  <c r="C30" i="12"/>
  <c r="F30" i="12" s="1"/>
  <c r="E30" i="12"/>
  <c r="C13" i="12"/>
  <c r="F13" i="12" s="1"/>
  <c r="E13" i="12"/>
  <c r="C9" i="12"/>
  <c r="F9" i="12" s="1"/>
  <c r="E9" i="12"/>
  <c r="C53" i="15" l="1"/>
  <c r="F53" i="15" s="1"/>
  <c r="E53" i="15"/>
  <c r="F2" i="15"/>
  <c r="C53" i="13"/>
  <c r="F53" i="13" s="1"/>
  <c r="F33" i="13"/>
  <c r="C25" i="12"/>
  <c r="F25" i="12" s="1"/>
  <c r="C26" i="12"/>
  <c r="F26" i="12" s="1"/>
  <c r="C27" i="12"/>
  <c r="F27" i="12" s="1"/>
  <c r="C28" i="12"/>
  <c r="F28" i="12" s="1"/>
  <c r="C29" i="12"/>
  <c r="F29" i="12" s="1"/>
  <c r="C31" i="12"/>
  <c r="F31" i="12" s="1"/>
  <c r="C32" i="12"/>
  <c r="F32" i="12" s="1"/>
  <c r="C33" i="12"/>
  <c r="C34" i="12"/>
  <c r="F34" i="12" s="1"/>
  <c r="C35" i="12"/>
  <c r="F35" i="12" s="1"/>
  <c r="C36" i="12"/>
  <c r="F36" i="12" s="1"/>
  <c r="C37" i="12"/>
  <c r="F37" i="12" s="1"/>
  <c r="C38" i="12"/>
  <c r="F38" i="12" s="1"/>
  <c r="C39" i="12"/>
  <c r="F39" i="12" s="1"/>
  <c r="C41" i="12"/>
  <c r="F41" i="12" s="1"/>
  <c r="C42" i="12"/>
  <c r="F42" i="12" s="1"/>
  <c r="C43" i="12"/>
  <c r="F43" i="12" s="1"/>
  <c r="C44" i="12"/>
  <c r="F44" i="12" s="1"/>
  <c r="C46" i="12"/>
  <c r="F46" i="12" s="1"/>
  <c r="C47" i="12"/>
  <c r="F47" i="12" s="1"/>
  <c r="C48" i="12"/>
  <c r="F48" i="12" s="1"/>
  <c r="C49" i="12"/>
  <c r="F49" i="12" s="1"/>
  <c r="C50" i="12"/>
  <c r="F50" i="12" s="1"/>
  <c r="C51" i="12"/>
  <c r="F51" i="12" s="1"/>
  <c r="E32" i="12"/>
  <c r="E31" i="12"/>
  <c r="E29" i="12"/>
  <c r="E28" i="12"/>
  <c r="E27" i="12"/>
  <c r="E26" i="12"/>
  <c r="E25" i="12"/>
  <c r="E24" i="12"/>
  <c r="C24" i="12"/>
  <c r="F24" i="12" s="1"/>
  <c r="E23" i="12"/>
  <c r="C23" i="12"/>
  <c r="F23" i="12" s="1"/>
  <c r="E22" i="12"/>
  <c r="C22" i="12"/>
  <c r="F22" i="12" s="1"/>
  <c r="E21" i="12"/>
  <c r="C21" i="12"/>
  <c r="F21" i="12" s="1"/>
  <c r="E20" i="12"/>
  <c r="C20" i="12"/>
  <c r="F20" i="12" s="1"/>
  <c r="E19" i="12"/>
  <c r="C19" i="12"/>
  <c r="F19" i="12" s="1"/>
  <c r="E18" i="12"/>
  <c r="C18" i="12"/>
  <c r="F18" i="12" s="1"/>
  <c r="E17" i="12"/>
  <c r="C17" i="12"/>
  <c r="F17" i="12" s="1"/>
  <c r="E16" i="12"/>
  <c r="C16" i="12"/>
  <c r="F16" i="12" s="1"/>
  <c r="E15" i="12"/>
  <c r="C15" i="12"/>
  <c r="F15" i="12" s="1"/>
  <c r="E14" i="12"/>
  <c r="C14" i="12"/>
  <c r="F14" i="12" s="1"/>
  <c r="E12" i="12"/>
  <c r="C12" i="12"/>
  <c r="F12" i="12" s="1"/>
  <c r="E11" i="12"/>
  <c r="C11" i="12"/>
  <c r="F11" i="12" s="1"/>
  <c r="E10" i="12"/>
  <c r="C10" i="12"/>
  <c r="F10" i="12" s="1"/>
  <c r="E8" i="12"/>
  <c r="C8" i="12"/>
  <c r="F8" i="12" s="1"/>
  <c r="E7" i="12"/>
  <c r="C7" i="12"/>
  <c r="F7" i="12" s="1"/>
  <c r="E6" i="12"/>
  <c r="C6" i="12"/>
  <c r="F6" i="12" s="1"/>
  <c r="E5" i="12"/>
  <c r="C5" i="12"/>
  <c r="F5" i="12" s="1"/>
  <c r="E4" i="12"/>
  <c r="C4" i="12"/>
  <c r="F4" i="12" s="1"/>
  <c r="E3" i="12"/>
  <c r="C3" i="12"/>
  <c r="F3" i="12" s="1"/>
  <c r="E2" i="12"/>
  <c r="C2" i="12"/>
  <c r="F2" i="12" l="1"/>
  <c r="C52" i="12"/>
  <c r="F52" i="12" s="1"/>
  <c r="E33" i="12"/>
  <c r="F33" i="12"/>
  <c r="C30" i="10" l="1"/>
  <c r="F30" i="10" s="1"/>
  <c r="E30" i="10"/>
  <c r="C10" i="10"/>
  <c r="C11" i="10"/>
  <c r="C12" i="10"/>
  <c r="C13" i="10"/>
  <c r="F13" i="10" s="1"/>
  <c r="C14" i="10"/>
  <c r="C15" i="10"/>
  <c r="C16" i="10"/>
  <c r="F16" i="10" s="1"/>
  <c r="C17" i="10"/>
  <c r="C18" i="10"/>
  <c r="F18" i="10" s="1"/>
  <c r="C19" i="10"/>
  <c r="F19" i="10" s="1"/>
  <c r="C20" i="10"/>
  <c r="C21" i="10"/>
  <c r="F21" i="10" s="1"/>
  <c r="C22" i="10"/>
  <c r="C23" i="10"/>
  <c r="C24" i="10"/>
  <c r="C25" i="10"/>
  <c r="F25" i="10" s="1"/>
  <c r="C26" i="10"/>
  <c r="C27" i="10"/>
  <c r="C28" i="10"/>
  <c r="C29" i="10"/>
  <c r="F29" i="10" s="1"/>
  <c r="C31" i="10"/>
  <c r="F31" i="10" s="1"/>
  <c r="C32" i="10"/>
  <c r="C33" i="10"/>
  <c r="F33" i="10" s="1"/>
  <c r="C34" i="10"/>
  <c r="C35" i="10"/>
  <c r="F35" i="10" s="1"/>
  <c r="C36" i="10"/>
  <c r="C37" i="10"/>
  <c r="F37" i="10" s="1"/>
  <c r="C38" i="10"/>
  <c r="F38" i="10" s="1"/>
  <c r="C39" i="10"/>
  <c r="F39" i="10" s="1"/>
  <c r="C40" i="10"/>
  <c r="C41" i="10"/>
  <c r="C42" i="10"/>
  <c r="F42" i="10" s="1"/>
  <c r="C43" i="10"/>
  <c r="F43" i="10" s="1"/>
  <c r="C44" i="10"/>
  <c r="C45" i="10"/>
  <c r="C46" i="10"/>
  <c r="F46" i="10" s="1"/>
  <c r="C47" i="10"/>
  <c r="C48" i="10"/>
  <c r="C49" i="10"/>
  <c r="F49" i="10" s="1"/>
  <c r="C50" i="10"/>
  <c r="F50" i="10" s="1"/>
  <c r="C51" i="10"/>
  <c r="F51" i="10" s="1"/>
  <c r="C3" i="10"/>
  <c r="F3" i="10" s="1"/>
  <c r="C4" i="10"/>
  <c r="F4" i="10" s="1"/>
  <c r="C5" i="10"/>
  <c r="F5" i="10" s="1"/>
  <c r="C6" i="10"/>
  <c r="C7" i="10"/>
  <c r="C8" i="10"/>
  <c r="C9" i="10"/>
  <c r="F9" i="10" s="1"/>
  <c r="C2" i="10"/>
  <c r="F2" i="10" s="1"/>
  <c r="E19" i="10"/>
  <c r="D52" i="10"/>
  <c r="B52" i="10"/>
  <c r="E51" i="10"/>
  <c r="E50" i="10"/>
  <c r="E49" i="10"/>
  <c r="E48" i="10"/>
  <c r="F48" i="10"/>
  <c r="E47" i="10"/>
  <c r="F47" i="10"/>
  <c r="E46" i="10"/>
  <c r="E45" i="10"/>
  <c r="F45" i="10"/>
  <c r="E44" i="10"/>
  <c r="F44" i="10"/>
  <c r="E43" i="10"/>
  <c r="E42" i="10"/>
  <c r="E41" i="10"/>
  <c r="F41" i="10"/>
  <c r="E40" i="10"/>
  <c r="F40" i="10"/>
  <c r="E39" i="10"/>
  <c r="E38" i="10"/>
  <c r="E37" i="10"/>
  <c r="E36" i="10"/>
  <c r="F36" i="10"/>
  <c r="E35" i="10"/>
  <c r="E34" i="10"/>
  <c r="F34" i="10"/>
  <c r="E33" i="10"/>
  <c r="E32" i="10"/>
  <c r="F32" i="10"/>
  <c r="E31" i="10"/>
  <c r="E29" i="10"/>
  <c r="E28" i="10"/>
  <c r="F28" i="10"/>
  <c r="E27" i="10"/>
  <c r="F27" i="10"/>
  <c r="E26" i="10"/>
  <c r="F26" i="10"/>
  <c r="E25" i="10"/>
  <c r="E24" i="10"/>
  <c r="F24" i="10"/>
  <c r="E23" i="10"/>
  <c r="F23" i="10"/>
  <c r="E22" i="10"/>
  <c r="F22" i="10"/>
  <c r="E21" i="10"/>
  <c r="E20" i="10"/>
  <c r="F20" i="10"/>
  <c r="E18" i="10"/>
  <c r="E17" i="10"/>
  <c r="F17" i="10"/>
  <c r="E16" i="10"/>
  <c r="E15" i="10"/>
  <c r="F15" i="10"/>
  <c r="E14" i="10"/>
  <c r="F14" i="10"/>
  <c r="E13" i="10"/>
  <c r="E12" i="10"/>
  <c r="F12" i="10"/>
  <c r="E11" i="10"/>
  <c r="F11" i="10"/>
  <c r="E10" i="10"/>
  <c r="F10" i="10"/>
  <c r="E9" i="10"/>
  <c r="E8" i="10"/>
  <c r="F8" i="10"/>
  <c r="E7" i="10"/>
  <c r="F7" i="10"/>
  <c r="E6" i="10"/>
  <c r="F6" i="10"/>
  <c r="E5" i="10"/>
  <c r="E4" i="10"/>
  <c r="E3" i="10"/>
  <c r="E2" i="10"/>
  <c r="C52" i="10" l="1"/>
  <c r="F52" i="10" s="1"/>
  <c r="E52" i="10"/>
  <c r="C15" i="9"/>
  <c r="C16" i="9"/>
  <c r="F16" i="9" s="1"/>
  <c r="C17" i="9"/>
  <c r="C18" i="9"/>
  <c r="F18" i="9" s="1"/>
  <c r="C19" i="9"/>
  <c r="F19" i="9" s="1"/>
  <c r="C20" i="9"/>
  <c r="F20" i="9" s="1"/>
  <c r="C21" i="9"/>
  <c r="F21" i="9" s="1"/>
  <c r="C22" i="9"/>
  <c r="F22" i="9" s="1"/>
  <c r="C23" i="9"/>
  <c r="F23" i="9" s="1"/>
  <c r="C24" i="9"/>
  <c r="F24" i="9" s="1"/>
  <c r="C25" i="9"/>
  <c r="C26" i="9"/>
  <c r="F26" i="9" s="1"/>
  <c r="C27" i="9"/>
  <c r="F27" i="9" s="1"/>
  <c r="C28" i="9"/>
  <c r="F28" i="9" s="1"/>
  <c r="C29" i="9"/>
  <c r="F29" i="9" s="1"/>
  <c r="C30" i="9"/>
  <c r="F30" i="9" s="1"/>
  <c r="C31" i="9"/>
  <c r="F31" i="9" s="1"/>
  <c r="C32" i="9"/>
  <c r="F32" i="9" s="1"/>
  <c r="C33" i="9"/>
  <c r="C34" i="9"/>
  <c r="F34" i="9" s="1"/>
  <c r="C35" i="9"/>
  <c r="C36" i="9"/>
  <c r="F36" i="9" s="1"/>
  <c r="C37" i="9"/>
  <c r="F37" i="9" s="1"/>
  <c r="C38" i="9"/>
  <c r="F38" i="9" s="1"/>
  <c r="C39" i="9"/>
  <c r="F39" i="9" s="1"/>
  <c r="C40" i="9"/>
  <c r="F40" i="9" s="1"/>
  <c r="C41" i="9"/>
  <c r="C42" i="9"/>
  <c r="F42" i="9" s="1"/>
  <c r="C43" i="9"/>
  <c r="F43" i="9" s="1"/>
  <c r="C44" i="9"/>
  <c r="F44" i="9" s="1"/>
  <c r="C45" i="9"/>
  <c r="F45" i="9" s="1"/>
  <c r="C46" i="9"/>
  <c r="C47" i="9"/>
  <c r="F47" i="9" s="1"/>
  <c r="C48" i="9"/>
  <c r="F48" i="9" s="1"/>
  <c r="C49" i="9"/>
  <c r="F49" i="9" s="1"/>
  <c r="C50" i="9"/>
  <c r="F50" i="9" s="1"/>
  <c r="C51" i="9"/>
  <c r="F51" i="9" s="1"/>
  <c r="C9" i="9"/>
  <c r="F9" i="9" s="1"/>
  <c r="C10" i="9"/>
  <c r="C11" i="9"/>
  <c r="F11" i="9" s="1"/>
  <c r="C12" i="9"/>
  <c r="C13" i="9"/>
  <c r="F13" i="9" s="1"/>
  <c r="C14" i="9"/>
  <c r="C6" i="9"/>
  <c r="F6" i="9" s="1"/>
  <c r="C7" i="9"/>
  <c r="F7" i="9" s="1"/>
  <c r="C8" i="9"/>
  <c r="F8" i="9" s="1"/>
  <c r="C5" i="9"/>
  <c r="F5" i="9" s="1"/>
  <c r="C4" i="9"/>
  <c r="F4" i="9" s="1"/>
  <c r="C3" i="9"/>
  <c r="F3" i="9" s="1"/>
  <c r="D52" i="9"/>
  <c r="E36" i="9"/>
  <c r="E35" i="9"/>
  <c r="F35" i="9"/>
  <c r="E4" i="9"/>
  <c r="B52" i="9"/>
  <c r="E51" i="9"/>
  <c r="E50" i="9"/>
  <c r="E49" i="9"/>
  <c r="E48" i="9"/>
  <c r="E47" i="9"/>
  <c r="E46" i="9"/>
  <c r="F46" i="9"/>
  <c r="E45" i="9"/>
  <c r="E44" i="9"/>
  <c r="E43" i="9"/>
  <c r="E42" i="9"/>
  <c r="E41" i="9"/>
  <c r="F41" i="9"/>
  <c r="E40" i="9"/>
  <c r="E39" i="9"/>
  <c r="E38" i="9"/>
  <c r="E37" i="9"/>
  <c r="E34" i="9"/>
  <c r="E33" i="9"/>
  <c r="F33" i="9"/>
  <c r="E32" i="9"/>
  <c r="E31" i="9"/>
  <c r="E30" i="9"/>
  <c r="E29" i="9"/>
  <c r="E28" i="9"/>
  <c r="E27" i="9"/>
  <c r="E26" i="9"/>
  <c r="E25" i="9"/>
  <c r="F25" i="9"/>
  <c r="E24" i="9"/>
  <c r="E23" i="9"/>
  <c r="E22" i="9"/>
  <c r="E21" i="9"/>
  <c r="E20" i="9"/>
  <c r="E19" i="9"/>
  <c r="E18" i="9"/>
  <c r="E17" i="9"/>
  <c r="F17" i="9"/>
  <c r="E16" i="9"/>
  <c r="E15" i="9"/>
  <c r="F15" i="9"/>
  <c r="E14" i="9"/>
  <c r="F14" i="9"/>
  <c r="E13" i="9"/>
  <c r="E12" i="9"/>
  <c r="F12" i="9"/>
  <c r="E11" i="9"/>
  <c r="E10" i="9"/>
  <c r="F10" i="9"/>
  <c r="E9" i="9"/>
  <c r="E8" i="9"/>
  <c r="E7" i="9"/>
  <c r="E6" i="9"/>
  <c r="E5" i="9"/>
  <c r="E3" i="9"/>
  <c r="E2" i="9"/>
  <c r="F2" i="9"/>
  <c r="C52" i="9" l="1"/>
  <c r="F52" i="9" s="1"/>
  <c r="E52" i="9"/>
  <c r="C2" i="8"/>
  <c r="E2" i="8"/>
  <c r="F2" i="8"/>
  <c r="C3" i="8"/>
  <c r="F3" i="8" s="1"/>
  <c r="E3" i="8"/>
  <c r="C4" i="8"/>
  <c r="F4" i="8" s="1"/>
  <c r="E4" i="8"/>
  <c r="C5" i="8"/>
  <c r="F5" i="8" s="1"/>
  <c r="E5" i="8"/>
  <c r="C6" i="8"/>
  <c r="E6" i="8"/>
  <c r="F6" i="8"/>
  <c r="C7" i="8"/>
  <c r="F7" i="8" s="1"/>
  <c r="E7" i="8"/>
  <c r="C8" i="8"/>
  <c r="F8" i="8" s="1"/>
  <c r="E8" i="8"/>
  <c r="C9" i="8"/>
  <c r="F9" i="8" s="1"/>
  <c r="E9" i="8"/>
  <c r="C10" i="8"/>
  <c r="F10" i="8" s="1"/>
  <c r="E10" i="8"/>
  <c r="C11" i="8"/>
  <c r="E11" i="8"/>
  <c r="F11" i="8"/>
  <c r="C12" i="8"/>
  <c r="F12" i="8" s="1"/>
  <c r="E12" i="8"/>
  <c r="C13" i="8"/>
  <c r="F13" i="8" s="1"/>
  <c r="E13" i="8"/>
  <c r="C14" i="8"/>
  <c r="E14" i="8"/>
  <c r="F14" i="8"/>
  <c r="C15" i="8"/>
  <c r="E15" i="8"/>
  <c r="F15" i="8"/>
  <c r="C16" i="8"/>
  <c r="F16" i="8" s="1"/>
  <c r="E16" i="8"/>
  <c r="C17" i="8"/>
  <c r="F17" i="8" s="1"/>
  <c r="E17" i="8"/>
  <c r="C18" i="8"/>
  <c r="E18" i="8"/>
  <c r="F18" i="8"/>
  <c r="C19" i="8"/>
  <c r="F19" i="8" s="1"/>
  <c r="E19" i="8"/>
  <c r="C20" i="8"/>
  <c r="F20" i="8" s="1"/>
  <c r="E20" i="8"/>
  <c r="C21" i="8"/>
  <c r="F21" i="8" s="1"/>
  <c r="E21" i="8"/>
  <c r="C22" i="8"/>
  <c r="E22" i="8"/>
  <c r="F22" i="8"/>
  <c r="C23" i="8"/>
  <c r="F23" i="8" s="1"/>
  <c r="E23" i="8"/>
  <c r="C24" i="8"/>
  <c r="F24" i="8" s="1"/>
  <c r="E24" i="8"/>
  <c r="C25" i="8"/>
  <c r="F25" i="8" s="1"/>
  <c r="E25" i="8"/>
  <c r="C26" i="8"/>
  <c r="F26" i="8" s="1"/>
  <c r="E26" i="8"/>
  <c r="C27" i="8"/>
  <c r="F27" i="8" s="1"/>
  <c r="E27" i="8"/>
  <c r="C28" i="8"/>
  <c r="F28" i="8" s="1"/>
  <c r="E28" i="8"/>
  <c r="C29" i="8"/>
  <c r="F29" i="8" s="1"/>
  <c r="E29" i="8"/>
  <c r="C30" i="8"/>
  <c r="E30" i="8"/>
  <c r="F30" i="8"/>
  <c r="C31" i="8"/>
  <c r="E31" i="8"/>
  <c r="F31" i="8"/>
  <c r="C32" i="8"/>
  <c r="F32" i="8" s="1"/>
  <c r="E32" i="8"/>
  <c r="C33" i="8"/>
  <c r="F33" i="8" s="1"/>
  <c r="E33" i="8"/>
  <c r="C34" i="8"/>
  <c r="E34" i="8"/>
  <c r="F34" i="8"/>
  <c r="C35" i="8"/>
  <c r="F35" i="8" s="1"/>
  <c r="E35" i="8"/>
  <c r="C36" i="8"/>
  <c r="F36" i="8" s="1"/>
  <c r="E36" i="8"/>
  <c r="C37" i="8"/>
  <c r="F37" i="8" s="1"/>
  <c r="E37" i="8"/>
  <c r="C38" i="8"/>
  <c r="E38" i="8"/>
  <c r="F38" i="8"/>
  <c r="C39" i="8"/>
  <c r="F39" i="8" s="1"/>
  <c r="E39" i="8"/>
  <c r="C40" i="8"/>
  <c r="F40" i="8" s="1"/>
  <c r="E40" i="8"/>
  <c r="C41" i="8"/>
  <c r="F41" i="8" s="1"/>
  <c r="E41" i="8"/>
  <c r="C42" i="8"/>
  <c r="F42" i="8" s="1"/>
  <c r="E42" i="8"/>
  <c r="C43" i="8"/>
  <c r="F43" i="8" s="1"/>
  <c r="E43" i="8"/>
  <c r="C44" i="8"/>
  <c r="F44" i="8" s="1"/>
  <c r="E44" i="8"/>
  <c r="C45" i="8"/>
  <c r="F45" i="8" s="1"/>
  <c r="E45" i="8"/>
  <c r="C46" i="8"/>
  <c r="E46" i="8"/>
  <c r="F46" i="8"/>
  <c r="C47" i="8"/>
  <c r="E47" i="8"/>
  <c r="F47" i="8"/>
  <c r="C48" i="8"/>
  <c r="F48" i="8" s="1"/>
  <c r="E48" i="8"/>
  <c r="C49" i="8"/>
  <c r="F49" i="8" s="1"/>
  <c r="E49" i="8"/>
  <c r="C50" i="8"/>
  <c r="E50" i="8"/>
  <c r="F50" i="8"/>
  <c r="C51" i="8"/>
  <c r="F51" i="8" s="1"/>
  <c r="E51" i="8"/>
  <c r="B52" i="8"/>
  <c r="D52" i="8"/>
  <c r="C2" i="7"/>
  <c r="E2" i="7"/>
  <c r="F2" i="7"/>
  <c r="C3" i="7"/>
  <c r="F3" i="7" s="1"/>
  <c r="E3" i="7"/>
  <c r="C4" i="7"/>
  <c r="F4" i="7" s="1"/>
  <c r="E4" i="7"/>
  <c r="C5" i="7"/>
  <c r="F5" i="7" s="1"/>
  <c r="E5" i="7"/>
  <c r="C6" i="7"/>
  <c r="E6" i="7"/>
  <c r="F6" i="7"/>
  <c r="C7" i="7"/>
  <c r="F7" i="7" s="1"/>
  <c r="E7" i="7"/>
  <c r="C8" i="7"/>
  <c r="F8" i="7" s="1"/>
  <c r="E8" i="7"/>
  <c r="C9" i="7"/>
  <c r="F9" i="7" s="1"/>
  <c r="E9" i="7"/>
  <c r="C10" i="7"/>
  <c r="F10" i="7" s="1"/>
  <c r="E10" i="7"/>
  <c r="C11" i="7"/>
  <c r="F11" i="7" s="1"/>
  <c r="E11" i="7"/>
  <c r="C12" i="7"/>
  <c r="F12" i="7" s="1"/>
  <c r="E12" i="7"/>
  <c r="C13" i="7"/>
  <c r="F13" i="7" s="1"/>
  <c r="E13" i="7"/>
  <c r="C14" i="7"/>
  <c r="E14" i="7"/>
  <c r="F14" i="7"/>
  <c r="C15" i="7"/>
  <c r="E15" i="7"/>
  <c r="F15" i="7"/>
  <c r="C16" i="7"/>
  <c r="F16" i="7" s="1"/>
  <c r="E16" i="7"/>
  <c r="C17" i="7"/>
  <c r="F17" i="7" s="1"/>
  <c r="E17" i="7"/>
  <c r="C18" i="7"/>
  <c r="E18" i="7"/>
  <c r="F18" i="7"/>
  <c r="C19" i="7"/>
  <c r="F19" i="7" s="1"/>
  <c r="E19" i="7"/>
  <c r="C20" i="7"/>
  <c r="F20" i="7" s="1"/>
  <c r="E20" i="7"/>
  <c r="C21" i="7"/>
  <c r="F21" i="7" s="1"/>
  <c r="E21" i="7"/>
  <c r="C22" i="7"/>
  <c r="E22" i="7"/>
  <c r="F22" i="7"/>
  <c r="C23" i="7"/>
  <c r="F23" i="7" s="1"/>
  <c r="E23" i="7"/>
  <c r="C24" i="7"/>
  <c r="F24" i="7" s="1"/>
  <c r="E24" i="7"/>
  <c r="C25" i="7"/>
  <c r="F25" i="7" s="1"/>
  <c r="E25" i="7"/>
  <c r="C26" i="7"/>
  <c r="F26" i="7" s="1"/>
  <c r="E26" i="7"/>
  <c r="C27" i="7"/>
  <c r="F27" i="7" s="1"/>
  <c r="E27" i="7"/>
  <c r="C28" i="7"/>
  <c r="F28" i="7" s="1"/>
  <c r="E28" i="7"/>
  <c r="C29" i="7"/>
  <c r="F29" i="7" s="1"/>
  <c r="E29" i="7"/>
  <c r="C30" i="7"/>
  <c r="F30" i="7" s="1"/>
  <c r="E30" i="7"/>
  <c r="C31" i="7"/>
  <c r="E31" i="7"/>
  <c r="F31" i="7"/>
  <c r="C32" i="7"/>
  <c r="F32" i="7" s="1"/>
  <c r="E32" i="7"/>
  <c r="C33" i="7"/>
  <c r="F33" i="7" s="1"/>
  <c r="E33" i="7"/>
  <c r="C34" i="7"/>
  <c r="E34" i="7"/>
  <c r="F34" i="7"/>
  <c r="C35" i="7"/>
  <c r="F35" i="7" s="1"/>
  <c r="E35" i="7"/>
  <c r="C36" i="7"/>
  <c r="F36" i="7" s="1"/>
  <c r="E36" i="7"/>
  <c r="C37" i="7"/>
  <c r="E37" i="7"/>
  <c r="F37" i="7"/>
  <c r="C38" i="7"/>
  <c r="F38" i="7" s="1"/>
  <c r="E38" i="7"/>
  <c r="C39" i="7"/>
  <c r="E39" i="7"/>
  <c r="F39" i="7"/>
  <c r="C40" i="7"/>
  <c r="F40" i="7" s="1"/>
  <c r="E40" i="7"/>
  <c r="C41" i="7"/>
  <c r="F41" i="7" s="1"/>
  <c r="E41" i="7"/>
  <c r="C42" i="7"/>
  <c r="F42" i="7" s="1"/>
  <c r="E42" i="7"/>
  <c r="C43" i="7"/>
  <c r="F43" i="7" s="1"/>
  <c r="E43" i="7"/>
  <c r="C44" i="7"/>
  <c r="F44" i="7" s="1"/>
  <c r="E44" i="7"/>
  <c r="C45" i="7"/>
  <c r="F45" i="7" s="1"/>
  <c r="E45" i="7"/>
  <c r="C46" i="7"/>
  <c r="F46" i="7" s="1"/>
  <c r="E46" i="7"/>
  <c r="C47" i="7"/>
  <c r="E47" i="7"/>
  <c r="F47" i="7"/>
  <c r="C48" i="7"/>
  <c r="F48" i="7" s="1"/>
  <c r="E48" i="7"/>
  <c r="B49" i="7"/>
  <c r="D49" i="7"/>
  <c r="C49" i="7" s="1"/>
  <c r="F49" i="7" s="1"/>
  <c r="E49" i="7" l="1"/>
  <c r="C52" i="8"/>
  <c r="F52" i="8" s="1"/>
  <c r="E52" i="8"/>
  <c r="D51" i="4"/>
  <c r="D53" i="6" l="1"/>
  <c r="B53" i="6"/>
  <c r="E50" i="6"/>
  <c r="C3" i="6"/>
  <c r="F3" i="6" s="1"/>
  <c r="C4" i="6"/>
  <c r="F4" i="6" s="1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31" i="6"/>
  <c r="F31" i="6" s="1"/>
  <c r="C32" i="6"/>
  <c r="F32" i="6" s="1"/>
  <c r="C33" i="6"/>
  <c r="F33" i="6" s="1"/>
  <c r="C34" i="6"/>
  <c r="F34" i="6" s="1"/>
  <c r="C35" i="6"/>
  <c r="F35" i="6" s="1"/>
  <c r="C36" i="6"/>
  <c r="F36" i="6" s="1"/>
  <c r="C37" i="6"/>
  <c r="F37" i="6" s="1"/>
  <c r="C38" i="6"/>
  <c r="F38" i="6" s="1"/>
  <c r="C39" i="6"/>
  <c r="F39" i="6" s="1"/>
  <c r="C40" i="6"/>
  <c r="F40" i="6" s="1"/>
  <c r="C41" i="6"/>
  <c r="F41" i="6" s="1"/>
  <c r="C42" i="6"/>
  <c r="F42" i="6" s="1"/>
  <c r="C43" i="6"/>
  <c r="F43" i="6" s="1"/>
  <c r="C44" i="6"/>
  <c r="F44" i="6" s="1"/>
  <c r="C45" i="6"/>
  <c r="F45" i="6" s="1"/>
  <c r="C46" i="6"/>
  <c r="F46" i="6" s="1"/>
  <c r="C47" i="6"/>
  <c r="F47" i="6" s="1"/>
  <c r="C48" i="6"/>
  <c r="F48" i="6" s="1"/>
  <c r="C49" i="6"/>
  <c r="F49" i="6" s="1"/>
  <c r="C50" i="6"/>
  <c r="F50" i="6" s="1"/>
  <c r="C51" i="6"/>
  <c r="F51" i="6" s="1"/>
  <c r="C52" i="6"/>
  <c r="F52" i="6" s="1"/>
  <c r="C2" i="6"/>
  <c r="F2" i="6" s="1"/>
  <c r="E49" i="6"/>
  <c r="E51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52" i="6"/>
  <c r="E48" i="6"/>
  <c r="E47" i="6"/>
  <c r="E46" i="6"/>
  <c r="E45" i="6"/>
  <c r="E44" i="6"/>
  <c r="E43" i="6"/>
  <c r="E42" i="6"/>
  <c r="E41" i="6"/>
  <c r="E40" i="6"/>
  <c r="E39" i="6"/>
  <c r="E38" i="6"/>
  <c r="E37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C3" i="4"/>
  <c r="F3" i="4" s="1"/>
  <c r="C4" i="4"/>
  <c r="F4" i="4" s="1"/>
  <c r="C5" i="4"/>
  <c r="F5" i="4" s="1"/>
  <c r="C6" i="4"/>
  <c r="F6" i="4" s="1"/>
  <c r="C7" i="4"/>
  <c r="F7" i="4" s="1"/>
  <c r="C8" i="4"/>
  <c r="F8" i="4" s="1"/>
  <c r="C9" i="4"/>
  <c r="F9" i="4" s="1"/>
  <c r="C10" i="4"/>
  <c r="F10" i="4" s="1"/>
  <c r="C11" i="4"/>
  <c r="F11" i="4" s="1"/>
  <c r="C12" i="4"/>
  <c r="F12" i="4" s="1"/>
  <c r="C13" i="4"/>
  <c r="F13" i="4" s="1"/>
  <c r="C14" i="4"/>
  <c r="F14" i="4" s="1"/>
  <c r="C15" i="4"/>
  <c r="F15" i="4" s="1"/>
  <c r="C16" i="4"/>
  <c r="F16" i="4" s="1"/>
  <c r="C17" i="4"/>
  <c r="F17" i="4" s="1"/>
  <c r="C18" i="4"/>
  <c r="F18" i="4" s="1"/>
  <c r="C19" i="4"/>
  <c r="F19" i="4" s="1"/>
  <c r="C20" i="4"/>
  <c r="F20" i="4" s="1"/>
  <c r="C21" i="4"/>
  <c r="F21" i="4" s="1"/>
  <c r="C22" i="4"/>
  <c r="F22" i="4" s="1"/>
  <c r="C23" i="4"/>
  <c r="F23" i="4" s="1"/>
  <c r="C24" i="4"/>
  <c r="F24" i="4" s="1"/>
  <c r="C25" i="4"/>
  <c r="F25" i="4" s="1"/>
  <c r="C26" i="4"/>
  <c r="F26" i="4" s="1"/>
  <c r="C27" i="4"/>
  <c r="F27" i="4" s="1"/>
  <c r="C28" i="4"/>
  <c r="F28" i="4" s="1"/>
  <c r="C29" i="4"/>
  <c r="F29" i="4" s="1"/>
  <c r="C30" i="4"/>
  <c r="F30" i="4" s="1"/>
  <c r="C31" i="4"/>
  <c r="F31" i="4" s="1"/>
  <c r="C32" i="4"/>
  <c r="F32" i="4" s="1"/>
  <c r="C33" i="4"/>
  <c r="F33" i="4" s="1"/>
  <c r="C34" i="4"/>
  <c r="F34" i="4" s="1"/>
  <c r="C35" i="4"/>
  <c r="F35" i="4" s="1"/>
  <c r="C36" i="4"/>
  <c r="F36" i="4" s="1"/>
  <c r="C37" i="4"/>
  <c r="F37" i="4" s="1"/>
  <c r="C38" i="4"/>
  <c r="F38" i="4" s="1"/>
  <c r="C39" i="4"/>
  <c r="F39" i="4" s="1"/>
  <c r="C40" i="4"/>
  <c r="F40" i="4" s="1"/>
  <c r="C41" i="4"/>
  <c r="F41" i="4" s="1"/>
  <c r="C42" i="4"/>
  <c r="F42" i="4" s="1"/>
  <c r="C43" i="4"/>
  <c r="F43" i="4" s="1"/>
  <c r="C44" i="4"/>
  <c r="F44" i="4" s="1"/>
  <c r="C45" i="4"/>
  <c r="F45" i="4" s="1"/>
  <c r="C46" i="4"/>
  <c r="F46" i="4" s="1"/>
  <c r="C47" i="4"/>
  <c r="F47" i="4" s="1"/>
  <c r="C48" i="4"/>
  <c r="F48" i="4" s="1"/>
  <c r="C49" i="4"/>
  <c r="F49" i="4" s="1"/>
  <c r="C50" i="4"/>
  <c r="F50" i="4" s="1"/>
  <c r="C2" i="4"/>
  <c r="F2" i="4" s="1"/>
  <c r="B51" i="4"/>
  <c r="C51" i="4" s="1"/>
  <c r="F51" i="4" s="1"/>
  <c r="E50" i="4"/>
  <c r="E2" i="4"/>
  <c r="E51" i="4" l="1"/>
  <c r="E53" i="6"/>
  <c r="C53" i="6"/>
  <c r="F53" i="6" s="1"/>
</calcChain>
</file>

<file path=xl/sharedStrings.xml><?xml version="1.0" encoding="utf-8"?>
<sst xmlns="http://schemas.openxmlformats.org/spreadsheetml/2006/main" count="1000" uniqueCount="119">
  <si>
    <t>SPECIE</t>
  </si>
  <si>
    <t>TOTALE BIOLOGICO ha</t>
  </si>
  <si>
    <t>TOTALE CONVENZIONALE ha</t>
  </si>
  <si>
    <t>TOTALE                            GENERALE ha</t>
  </si>
  <si>
    <t xml:space="preserve">% BIOLOGICO </t>
  </si>
  <si>
    <t>% CONVENZIONALE</t>
  </si>
  <si>
    <t>AGLIO</t>
  </si>
  <si>
    <t>AVENA COMUNE E BIZANTINA</t>
  </si>
  <si>
    <t>BARBABIETOLA DA FORAGGIO</t>
  </si>
  <si>
    <t>BARBABIETOLA DA ZUCCHERO</t>
  </si>
  <si>
    <t>CANAPA DIOICA</t>
  </si>
  <si>
    <t>CAVOLO DA FORAGGIO</t>
  </si>
  <si>
    <t>CECE</t>
  </si>
  <si>
    <t>CICORIA INDUSTRIALE</t>
  </si>
  <si>
    <t>COLZA</t>
  </si>
  <si>
    <t>ERBA MAZZOLINA</t>
  </si>
  <si>
    <t>ERBA MEDICA</t>
  </si>
  <si>
    <t>FACELIA</t>
  </si>
  <si>
    <t>FARRO DICOCCO</t>
  </si>
  <si>
    <t>FARRO MONOCOCCO</t>
  </si>
  <si>
    <t>FAVA</t>
  </si>
  <si>
    <t>FAVINO FAVETTA</t>
  </si>
  <si>
    <t>FESTUCA ARUNDINACEA</t>
  </si>
  <si>
    <t>FRUMENTO DURO</t>
  </si>
  <si>
    <t>FRUMENTO TENERO</t>
  </si>
  <si>
    <t>GIRASOLE IBRIDO</t>
  </si>
  <si>
    <t>LENTICCHIA</t>
  </si>
  <si>
    <t>LOGLIO D'ITALIA</t>
  </si>
  <si>
    <t>LOGLIO PERENNE O INGLESE</t>
  </si>
  <si>
    <t>LUPINELLA</t>
  </si>
  <si>
    <t>LUPINO BIANCO</t>
  </si>
  <si>
    <t>MAIS</t>
  </si>
  <si>
    <t>NAVONE</t>
  </si>
  <si>
    <t>ORZO</t>
  </si>
  <si>
    <t>PATATA</t>
  </si>
  <si>
    <t>PISELLO DA FORAGGIO</t>
  </si>
  <si>
    <t>RAFANO OLEIFERO</t>
  </si>
  <si>
    <t>RAVIZZONE</t>
  </si>
  <si>
    <t>RISO</t>
  </si>
  <si>
    <t>SEGALE</t>
  </si>
  <si>
    <t>SENAPE BIANCA</t>
  </si>
  <si>
    <t>SENAPE BRUNA</t>
  </si>
  <si>
    <t>SOIA</t>
  </si>
  <si>
    <t>SORGO IBRIDO</t>
  </si>
  <si>
    <t>SPELTA</t>
  </si>
  <si>
    <t>SULLA</t>
  </si>
  <si>
    <t>TRIFOGLIO ALESSANDRINO</t>
  </si>
  <si>
    <t>TRIFOGLIO INCARNATO</t>
  </si>
  <si>
    <t>TRIFOGLIO PERSICO</t>
  </si>
  <si>
    <t>TRIFOGLIO PRATENSE</t>
  </si>
  <si>
    <t>TRITICALE</t>
  </si>
  <si>
    <t>VECCIA COMUNE</t>
  </si>
  <si>
    <t>VECCIA VELLUTATA E DI NARBONNE</t>
  </si>
  <si>
    <t>Totale generale</t>
  </si>
  <si>
    <t>CANAPA (MONOICA)</t>
  </si>
  <si>
    <t>FAVINO</t>
  </si>
  <si>
    <t>FLEOLO (CODA DI TOPO)</t>
  </si>
  <si>
    <t>GINESTRINO</t>
  </si>
  <si>
    <t>GIRASOLE</t>
  </si>
  <si>
    <t>LINO OLEAGINOSO</t>
  </si>
  <si>
    <t>TRIFOGLIO BIANCO</t>
  </si>
  <si>
    <t>VECCIA VELLUTATA E  DI NARBONNE</t>
  </si>
  <si>
    <t>CANAPA</t>
  </si>
  <si>
    <t>ERBA MAZZOLINA (DATTILE)</t>
  </si>
  <si>
    <t>FAVINO/FAVETTA</t>
  </si>
  <si>
    <t>IBRIDI SORGO PER ERBA SUDANENSE</t>
  </si>
  <si>
    <t>SORGO</t>
  </si>
  <si>
    <t>TRIFOGLIO IBRIDO</t>
  </si>
  <si>
    <t>LOGLIO IBRIDO</t>
  </si>
  <si>
    <t>AVENA FORESTIERA</t>
  </si>
  <si>
    <t>RAPA</t>
  </si>
  <si>
    <t>FLEOLO</t>
  </si>
  <si>
    <t>LUPINO SELVATICO</t>
  </si>
  <si>
    <t>AVENA</t>
  </si>
  <si>
    <t>CANAPA (DIOICA)</t>
  </si>
  <si>
    <t>CARTAMO</t>
  </si>
  <si>
    <t>LINO DA OLIO</t>
  </si>
  <si>
    <t>LOIETTO PERENNE</t>
  </si>
  <si>
    <t>VECCIA VELLUTATA o di Narbonne</t>
  </si>
  <si>
    <t>LOIETTO IBRIDO</t>
  </si>
  <si>
    <t>VECCIA VELLUTATA o di NARBONNE</t>
  </si>
  <si>
    <t xml:space="preserve">AVENA COMUNE E BIZANTINA </t>
  </si>
  <si>
    <t>LOGLIO PERENNE</t>
  </si>
  <si>
    <t xml:space="preserve">VECCIA VELLUTATA E DI NARBONNE </t>
  </si>
  <si>
    <t>AVENA NUDA</t>
  </si>
  <si>
    <t>MEDICA POLIMORFA</t>
  </si>
  <si>
    <t>ARACHIDE</t>
  </si>
  <si>
    <t>ERBA MEDICA IBRIDA</t>
  </si>
  <si>
    <t>ERBA MEDICA POLIMORFA</t>
  </si>
  <si>
    <t>TRIFOGLIO SQAUARROSO</t>
  </si>
  <si>
    <t>FAVINO E FAVETTA</t>
  </si>
  <si>
    <t>MAIS/GRANOTURCO</t>
  </si>
  <si>
    <t>TOTALE</t>
  </si>
  <si>
    <t>CANAPA (dioica)</t>
  </si>
  <si>
    <t>CANAPA (monoica)</t>
  </si>
  <si>
    <t>LINO TESSILE E OLEAGINOSO</t>
  </si>
  <si>
    <t>LOGLIO PERENNE/LOIETTO INGLESE</t>
  </si>
  <si>
    <t>LUPINELLA (in guscio)</t>
  </si>
  <si>
    <t>LUPINELLA (sgusciata)</t>
  </si>
  <si>
    <t>SULLA (sgusciata)</t>
  </si>
  <si>
    <t>TRIFOGLIO SQUARROSO</t>
  </si>
  <si>
    <t xml:space="preserve">AVENA COMUNE E AVENA BIZANTINA </t>
  </si>
  <si>
    <t>ERBA MAZZOLINA/DATTILE</t>
  </si>
  <si>
    <t>FESTUCA DEI PRATI</t>
  </si>
  <si>
    <t>IBRIDI DI SORGO PER ERBA SUDANESE</t>
  </si>
  <si>
    <t xml:space="preserve">RAVIZZONE </t>
  </si>
  <si>
    <t>ERBA MAZZOLINA o DATTILE</t>
  </si>
  <si>
    <t>FARRO MONOCOCCO o FARRO PICCOLO</t>
  </si>
  <si>
    <t>FAVINO e FAVETTA</t>
  </si>
  <si>
    <t>FESTUCA ROSSA</t>
  </si>
  <si>
    <t>GRANO TURANICO</t>
  </si>
  <si>
    <t>IBRIDI di SORGO PER ERBA SUDANESE</t>
  </si>
  <si>
    <t>LOGLIO D'ITALIA (*)</t>
  </si>
  <si>
    <t>LOGLIO PERENNE o LOIETTO INGLESE</t>
  </si>
  <si>
    <t>LOGLIO RIGIDO</t>
  </si>
  <si>
    <t>MAIS o GRANOTURCO</t>
  </si>
  <si>
    <t>VECCIA PANNONICA</t>
  </si>
  <si>
    <t>VECCIA VELLUTATA e DI NARBONNE</t>
  </si>
  <si>
    <t>LINO TESSILE E LINO OLEAGINOSO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</si>
</sst>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8"/>
      </right>
      <top style="thin">
        <color indexed="64"/>
      </top>
      <bottom style="slantDashDot">
        <color indexed="64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43" fontId="2" fillId="0" borderId="1" xfId="1" applyFont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43" fontId="3" fillId="0" borderId="0" xfId="1" applyFont="1"/>
    <xf numFmtId="43" fontId="3" fillId="0" borderId="8" xfId="1" applyFont="1" applyFill="1" applyBorder="1"/>
    <xf numFmtId="43" fontId="3" fillId="0" borderId="9" xfId="2" applyNumberFormat="1" applyFont="1" applyBorder="1" applyAlignment="1">
      <alignment horizontal="right"/>
    </xf>
    <xf numFmtId="43" fontId="2" fillId="2" borderId="10" xfId="1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43" fontId="3" fillId="0" borderId="6" xfId="1" applyFont="1" applyFill="1" applyBorder="1"/>
    <xf numFmtId="43" fontId="3" fillId="0" borderId="0" xfId="1" applyFont="1" applyFill="1"/>
    <xf numFmtId="43" fontId="2" fillId="0" borderId="0" xfId="1" applyFont="1" applyAlignment="1">
      <alignment vertical="center"/>
    </xf>
    <xf numFmtId="43" fontId="3" fillId="0" borderId="12" xfId="2" applyNumberFormat="1" applyFont="1" applyBorder="1" applyAlignment="1">
      <alignment horizontal="right"/>
    </xf>
    <xf numFmtId="43" fontId="3" fillId="0" borderId="0" xfId="2" applyNumberFormat="1" applyFont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2" fillId="2" borderId="16" xfId="1" applyFont="1" applyFill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2" borderId="19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43" fontId="6" fillId="0" borderId="0" xfId="1" applyFont="1"/>
    <xf numFmtId="43" fontId="3" fillId="0" borderId="0" xfId="1" applyFont="1" applyAlignment="1">
      <alignment horizontal="right"/>
    </xf>
    <xf numFmtId="43" fontId="2" fillId="0" borderId="7" xfId="1" applyFont="1" applyFill="1" applyBorder="1"/>
    <xf numFmtId="43" fontId="2" fillId="0" borderId="19" xfId="1" applyFont="1" applyFill="1" applyBorder="1" applyAlignment="1">
      <alignment horizontal="right" vertical="center"/>
    </xf>
    <xf numFmtId="43" fontId="3" fillId="3" borderId="6" xfId="1" applyFont="1" applyFill="1" applyBorder="1"/>
    <xf numFmtId="43" fontId="3" fillId="3" borderId="14" xfId="1" applyFont="1" applyFill="1" applyBorder="1"/>
    <xf numFmtId="43" fontId="2" fillId="3" borderId="7" xfId="1" applyFont="1" applyFill="1" applyBorder="1"/>
    <xf numFmtId="43" fontId="2" fillId="3" borderId="15" xfId="1" applyFont="1" applyFill="1" applyBorder="1"/>
    <xf numFmtId="43" fontId="4" fillId="0" borderId="18" xfId="1" applyFont="1" applyFill="1" applyBorder="1" applyAlignment="1">
      <alignment horizontal="center" vertical="center"/>
    </xf>
    <xf numFmtId="43" fontId="3" fillId="0" borderId="20" xfId="1" applyFont="1" applyFill="1" applyBorder="1"/>
    <xf numFmtId="43" fontId="3" fillId="0" borderId="21" xfId="1" applyFont="1" applyFill="1" applyBorder="1" applyAlignment="1">
      <alignment horizontal="right"/>
    </xf>
    <xf numFmtId="43" fontId="3" fillId="0" borderId="6" xfId="1" applyFont="1" applyFill="1" applyBorder="1" applyAlignment="1">
      <alignment vertical="center"/>
    </xf>
    <xf numFmtId="43" fontId="2" fillId="3" borderId="7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165" fontId="3" fillId="0" borderId="9" xfId="2" applyNumberFormat="1" applyFont="1" applyBorder="1" applyAlignment="1">
      <alignment horizontal="right" vertical="center"/>
    </xf>
    <xf numFmtId="165" fontId="3" fillId="0" borderId="9" xfId="2" applyNumberFormat="1" applyFont="1" applyBorder="1" applyAlignment="1">
      <alignment horizontal="right"/>
    </xf>
    <xf numFmtId="165" fontId="3" fillId="0" borderId="12" xfId="2" applyNumberFormat="1" applyFont="1" applyBorder="1" applyAlignment="1">
      <alignment horizontal="right"/>
    </xf>
    <xf numFmtId="165" fontId="3" fillId="0" borderId="13" xfId="1" applyNumberFormat="1" applyFont="1" applyFill="1" applyBorder="1" applyAlignment="1">
      <alignment horizontal="right"/>
    </xf>
    <xf numFmtId="165" fontId="2" fillId="2" borderId="19" xfId="1" applyNumberFormat="1" applyFont="1" applyFill="1" applyBorder="1" applyAlignment="1">
      <alignment horizontal="right" vertical="center"/>
    </xf>
    <xf numFmtId="43" fontId="2" fillId="2" borderId="22" xfId="1" applyFont="1" applyFill="1" applyBorder="1" applyAlignment="1">
      <alignment vertical="center"/>
    </xf>
    <xf numFmtId="43" fontId="3" fillId="3" borderId="6" xfId="1" applyFont="1" applyFill="1" applyBorder="1" applyAlignment="1">
      <alignment vertical="center"/>
    </xf>
    <xf numFmtId="43" fontId="2" fillId="3" borderId="19" xfId="1" applyFont="1" applyFill="1" applyBorder="1" applyAlignment="1">
      <alignment horizontal="right" vertical="center"/>
    </xf>
    <xf numFmtId="43" fontId="3" fillId="0" borderId="23" xfId="1" applyFont="1" applyFill="1" applyBorder="1" applyAlignment="1">
      <alignment horizontal="right"/>
    </xf>
    <xf numFmtId="43" fontId="2" fillId="3" borderId="24" xfId="1" applyFont="1" applyFill="1" applyBorder="1"/>
    <xf numFmtId="43" fontId="3" fillId="3" borderId="25" xfId="1" applyFont="1" applyFill="1" applyBorder="1"/>
    <xf numFmtId="43" fontId="2" fillId="0" borderId="8" xfId="1" applyFont="1" applyFill="1" applyBorder="1" applyAlignment="1">
      <alignment vertical="center"/>
    </xf>
    <xf numFmtId="165" fontId="2" fillId="0" borderId="9" xfId="2" applyNumberFormat="1" applyFont="1" applyBorder="1" applyAlignment="1">
      <alignment horizontal="right" vertical="center"/>
    </xf>
    <xf numFmtId="43" fontId="2" fillId="0" borderId="8" xfId="1" applyFont="1" applyFill="1" applyBorder="1"/>
    <xf numFmtId="165" fontId="2" fillId="0" borderId="9" xfId="2" applyNumberFormat="1" applyFont="1" applyBorder="1" applyAlignment="1">
      <alignment horizontal="right"/>
    </xf>
    <xf numFmtId="165" fontId="2" fillId="0" borderId="12" xfId="2" applyNumberFormat="1" applyFont="1" applyBorder="1" applyAlignment="1">
      <alignment horizontal="right"/>
    </xf>
    <xf numFmtId="165" fontId="2" fillId="0" borderId="26" xfId="2" applyNumberFormat="1" applyFont="1" applyBorder="1" applyAlignment="1">
      <alignment horizontal="right"/>
    </xf>
    <xf numFmtId="165" fontId="2" fillId="0" borderId="13" xfId="1" applyNumberFormat="1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7" xfId="4" applyFont="1" applyFill="1" applyBorder="1"/>
    <xf numFmtId="43" fontId="0" fillId="0" borderId="0" xfId="0" applyNumberFormat="1"/>
    <xf numFmtId="43" fontId="2" fillId="3" borderId="27" xfId="1" applyFont="1" applyFill="1" applyBorder="1" applyAlignment="1">
      <alignment vertical="center"/>
    </xf>
    <xf numFmtId="43" fontId="2" fillId="0" borderId="28" xfId="1" applyFont="1" applyFill="1" applyBorder="1" applyAlignment="1">
      <alignment vertical="center"/>
    </xf>
    <xf numFmtId="43" fontId="2" fillId="0" borderId="31" xfId="1" applyFont="1" applyFill="1" applyBorder="1" applyAlignment="1">
      <alignment vertical="center"/>
    </xf>
    <xf numFmtId="43" fontId="2" fillId="2" borderId="32" xfId="1" applyFont="1" applyFill="1" applyBorder="1" applyAlignment="1">
      <alignment vertical="center"/>
    </xf>
    <xf numFmtId="0" fontId="8" fillId="0" borderId="0" xfId="0" applyFont="1"/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center" wrapText="1"/>
    </xf>
    <xf numFmtId="43" fontId="2" fillId="0" borderId="33" xfId="1" applyFont="1" applyFill="1" applyBorder="1" applyAlignment="1">
      <alignment vertical="center"/>
    </xf>
    <xf numFmtId="165" fontId="2" fillId="0" borderId="34" xfId="2" applyNumberFormat="1" applyFont="1" applyBorder="1" applyAlignment="1">
      <alignment horizontal="right" vertical="center"/>
    </xf>
    <xf numFmtId="43" fontId="2" fillId="0" borderId="35" xfId="1" applyFont="1" applyFill="1" applyBorder="1" applyAlignment="1">
      <alignment horizontal="center" vertical="center"/>
    </xf>
    <xf numFmtId="43" fontId="2" fillId="0" borderId="36" xfId="1" applyFont="1" applyFill="1" applyBorder="1" applyAlignment="1">
      <alignment vertical="center"/>
    </xf>
    <xf numFmtId="165" fontId="2" fillId="0" borderId="37" xfId="2" applyNumberFormat="1" applyFont="1" applyBorder="1" applyAlignment="1">
      <alignment horizontal="right" vertical="center"/>
    </xf>
    <xf numFmtId="0" fontId="3" fillId="0" borderId="38" xfId="0" applyFont="1" applyBorder="1" applyAlignment="1">
      <alignment vertical="center" wrapText="1"/>
    </xf>
    <xf numFmtId="43" fontId="2" fillId="3" borderId="39" xfId="1" applyFont="1" applyFill="1" applyBorder="1" applyAlignment="1">
      <alignment vertical="center"/>
    </xf>
    <xf numFmtId="43" fontId="2" fillId="0" borderId="40" xfId="1" applyFont="1" applyFill="1" applyBorder="1" applyAlignment="1">
      <alignment vertical="center"/>
    </xf>
    <xf numFmtId="43" fontId="2" fillId="0" borderId="41" xfId="1" applyFont="1" applyFill="1" applyBorder="1" applyAlignment="1">
      <alignment vertical="center"/>
    </xf>
    <xf numFmtId="43" fontId="2" fillId="2" borderId="39" xfId="1" applyFont="1" applyFill="1" applyBorder="1" applyAlignment="1">
      <alignment vertical="center"/>
    </xf>
    <xf numFmtId="43" fontId="2" fillId="0" borderId="42" xfId="1" applyFont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0" borderId="43" xfId="1" applyFont="1" applyFill="1" applyBorder="1" applyAlignment="1">
      <alignment horizontal="center" vertical="center" wrapText="1"/>
    </xf>
    <xf numFmtId="43" fontId="2" fillId="0" borderId="44" xfId="1" applyFont="1" applyFill="1" applyBorder="1" applyAlignment="1">
      <alignment horizontal="center" vertical="center" wrapText="1"/>
    </xf>
    <xf numFmtId="43" fontId="2" fillId="0" borderId="16" xfId="1" applyFont="1" applyFill="1" applyBorder="1" applyAlignment="1">
      <alignment horizontal="center" vertical="center" wrapText="1"/>
    </xf>
    <xf numFmtId="43" fontId="1" fillId="0" borderId="6" xfId="1" applyFont="1" applyFill="1" applyBorder="1" applyAlignment="1">
      <alignment vertical="center"/>
    </xf>
    <xf numFmtId="43" fontId="1" fillId="0" borderId="6" xfId="1" applyFont="1" applyFill="1" applyBorder="1"/>
    <xf numFmtId="43" fontId="1" fillId="0" borderId="45" xfId="1" applyFont="1" applyFill="1" applyBorder="1"/>
    <xf numFmtId="43" fontId="2" fillId="0" borderId="46" xfId="1" applyFont="1" applyFill="1" applyBorder="1" applyAlignment="1">
      <alignment vertical="center"/>
    </xf>
    <xf numFmtId="43" fontId="9" fillId="0" borderId="47" xfId="0" applyNumberFormat="1" applyFont="1" applyBorder="1"/>
    <xf numFmtId="43" fontId="2" fillId="0" borderId="44" xfId="1" applyFont="1" applyFill="1" applyBorder="1" applyAlignment="1">
      <alignment vertical="center"/>
    </xf>
    <xf numFmtId="43" fontId="2" fillId="0" borderId="35" xfId="1" applyFont="1" applyFill="1" applyBorder="1" applyAlignment="1">
      <alignment horizontal="center"/>
    </xf>
    <xf numFmtId="43" fontId="2" fillId="0" borderId="42" xfId="1" applyFont="1" applyFill="1" applyBorder="1" applyAlignment="1">
      <alignment horizontal="center"/>
    </xf>
    <xf numFmtId="43" fontId="2" fillId="3" borderId="32" xfId="1" applyFont="1" applyFill="1" applyBorder="1" applyAlignment="1">
      <alignment vertical="center"/>
    </xf>
    <xf numFmtId="43" fontId="9" fillId="3" borderId="16" xfId="0" applyNumberFormat="1" applyFont="1" applyFill="1" applyBorder="1"/>
    <xf numFmtId="43" fontId="5" fillId="0" borderId="0" xfId="1" applyFont="1" applyAlignment="1">
      <alignment horizontal="left"/>
    </xf>
    <xf numFmtId="43" fontId="2" fillId="0" borderId="16" xfId="1" applyFont="1" applyFill="1" applyBorder="1" applyAlignment="1">
      <alignment vertical="center"/>
    </xf>
  </cellXfs>
  <cellStyles count="5">
    <cellStyle name="Migliaia" xfId="4" builtinId="3"/>
    <cellStyle name="Migliaia 2" xfId="1" xr:uid="{00000000-0005-0000-0000-000001000000}"/>
    <cellStyle name="Normale" xfId="0" builtinId="0"/>
    <cellStyle name="Normale 2" xfId="2" xr:uid="{00000000-0005-0000-0000-000003000000}"/>
    <cellStyle name="Valuta (0)_28febbraio2005-1parte" xfId="3" xr:uid="{00000000-0005-0000-0000-000004000000}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rea.gov.it/documents/63509/3045660/SUP-IBRIDI-SORGO-2021.pdf/e6859d3d-cc39-0321-f9db-231022de1dab?t=1641914437569" TargetMode="External"/><Relationship Id="rId18" Type="http://schemas.openxmlformats.org/officeDocument/2006/relationships/hyperlink" Target="https://www.crea.gov.it/documents/63509/3045660/SUP-AGLIO-2021.pdf/d68a6345-22ac-78a6-0d07-93f74f5a15d3?t=1641914423381" TargetMode="External"/><Relationship Id="rId26" Type="http://schemas.openxmlformats.org/officeDocument/2006/relationships/hyperlink" Target="https://www.crea.gov.it/documents/63509/3045660/SUP-DATTILE-2021.pdf/6e394d13-a5ce-49ba-7d6e-cdae04d64421?t=1641914433503" TargetMode="External"/><Relationship Id="rId39" Type="http://schemas.openxmlformats.org/officeDocument/2006/relationships/hyperlink" Target="https://www.crea.gov.it/documents/63509/3045660/SUP-PISELLO-FORAGGIO-2021.pdf/4d62ef8a-7313-5657-fb60-2c8e357a5396?t=1641914444915" TargetMode="External"/><Relationship Id="rId21" Type="http://schemas.openxmlformats.org/officeDocument/2006/relationships/hyperlink" Target="https://www.crea.gov.it/documents/63509/3045660/SUP-BARBABIETOLA-ZUCCHERO-2021.pdf/02e780bc-033a-7539-65e4-c32620d0c079?t=1641914425260" TargetMode="External"/><Relationship Id="rId34" Type="http://schemas.openxmlformats.org/officeDocument/2006/relationships/hyperlink" Target="https://www.crea.gov.it/documents/63509/3045660/SUP-LOGLIO-ITALIA-2021.pdf/239d8cd2-adc0-c38a-84a9-d0614edc2baa?t=1641914439096" TargetMode="External"/><Relationship Id="rId42" Type="http://schemas.openxmlformats.org/officeDocument/2006/relationships/hyperlink" Target="https://www.crea.gov.it/documents/63509/3045660/SUP-SENAPE-BIANCA-2021.pdf/7a8c044f-256c-13b4-a43d-4c70968cfedb?t=1644590964105" TargetMode="External"/><Relationship Id="rId47" Type="http://schemas.openxmlformats.org/officeDocument/2006/relationships/hyperlink" Target="https://www.crea.gov.it/documents/63509/3045660/SUP-TRIFOGLIO-PRATENSE-2021.pdf/c6775a94-2031-0717-fba6-a1240b84c29d?t=1641914452991" TargetMode="External"/><Relationship Id="rId50" Type="http://schemas.openxmlformats.org/officeDocument/2006/relationships/hyperlink" Target="https://www.crea.gov.it/documents/63509/3045660/SUP-VECCIA-VELLUTATA-2021.pdf/ab3a518f-2c16-2a12-6f2f-ba98ec6fdd6d?t=1641914454783" TargetMode="External"/><Relationship Id="rId55" Type="http://schemas.openxmlformats.org/officeDocument/2006/relationships/hyperlink" Target="https://www.crea.gov.it/documents/63509/3045660/SUP-TRIFOGLIO-BIANCO-2021.pdf/012fff1f-2774-146c-1768-faf302638cd1?t=1641914451880" TargetMode="External"/><Relationship Id="rId7" Type="http://schemas.openxmlformats.org/officeDocument/2006/relationships/hyperlink" Target="https://www.crea.gov.it/documents/63509/3045660/SUP-TRITICALE-2021.pdf/9adde2b5-78ef-8309-39d6-291d111e1ba4?t=1634731025865" TargetMode="External"/><Relationship Id="rId2" Type="http://schemas.openxmlformats.org/officeDocument/2006/relationships/hyperlink" Target="https://www.crea.gov.it/documents/63509/3045660/SUP-AVENA-NUDA-2021.pdf/e0eee3c8-9525-36c5-897f-2a14c3b9835c?t=1634731022284" TargetMode="External"/><Relationship Id="rId16" Type="http://schemas.openxmlformats.org/officeDocument/2006/relationships/hyperlink" Target="https://www.crea.gov.it/documents/63509/3045660/SUP-SOIA-2021.pdf/56c4b036-ac7a-7cf2-9bce-01f189c304f0?t=1644590964378" TargetMode="External"/><Relationship Id="rId29" Type="http://schemas.openxmlformats.org/officeDocument/2006/relationships/hyperlink" Target="https://www.crea.gov.it/documents/63509/3045660/SUP-FACELIA-2021.pdf/ab3298ac-7ba6-9333-913b-803abc6261c6?t=1641914433994" TargetMode="External"/><Relationship Id="rId11" Type="http://schemas.openxmlformats.org/officeDocument/2006/relationships/hyperlink" Target="https://www.crea.gov.it/documents/63509/3045660/SUP-MEDICA-2021.pdf/50f508b2-9fd8-ab70-edcb-8b6d7ceaf14f?t=1644590963959" TargetMode="External"/><Relationship Id="rId24" Type="http://schemas.openxmlformats.org/officeDocument/2006/relationships/hyperlink" Target="https://www.crea.gov.it/documents/63509/3045660/SUP-CICORIA-INDUSTRIALE-2021.pdf/cc443d29-8ef5-279b-6e24-1c7ac3617160?t=1641914429005" TargetMode="External"/><Relationship Id="rId32" Type="http://schemas.openxmlformats.org/officeDocument/2006/relationships/hyperlink" Target="https://www.crea.gov.it/documents/63509/3045660/SUP-GINESTRINO-2021.pdf/70729160-2d9f-04ef-1f60-951dc2054f0e?t=1641914436511" TargetMode="External"/><Relationship Id="rId37" Type="http://schemas.openxmlformats.org/officeDocument/2006/relationships/hyperlink" Target="https://www.crea.gov.it/documents/63509/3045660/SUP-NAVONE-2021.pdf/227fb3de-6ca6-68fd-c94f-12d44077c5c5?t=1641914442671" TargetMode="External"/><Relationship Id="rId40" Type="http://schemas.openxmlformats.org/officeDocument/2006/relationships/hyperlink" Target="https://www.crea.gov.it/documents/63509/3045660/SUP-RAFANO-2021.pdf/772c385e-42b5-1619-dc55-4371864e5581?t=1641914446847" TargetMode="External"/><Relationship Id="rId45" Type="http://schemas.openxmlformats.org/officeDocument/2006/relationships/hyperlink" Target="https://www.crea.gov.it/documents/63509/3045660/SUP-TRIFOGLIO-INCARNATO-2021.pdf/e3810b11-a078-9d6b-62b9-8154cf8d8cb3?t=1641914452220" TargetMode="External"/><Relationship Id="rId53" Type="http://schemas.openxmlformats.org/officeDocument/2006/relationships/hyperlink" Target="https://www.crea.gov.it/documents/63509/3045660/SUP-FRUMENTO-DURO-2021.pdf/08ab7285-eae9-b419-20e6-c8ccef3b8230?t=1637328475696" TargetMode="External"/><Relationship Id="rId5" Type="http://schemas.openxmlformats.org/officeDocument/2006/relationships/hyperlink" Target="https://www.crea.gov.it/documents/63509/3045660/SUP-SEGALE-2021.pdf/b2d7f4f5-96d8-d087-3f94-dc73dadcc144?t=1634731025429" TargetMode="External"/><Relationship Id="rId19" Type="http://schemas.openxmlformats.org/officeDocument/2006/relationships/hyperlink" Target="https://www.crea.gov.it/documents/63509/3045660/SUP-ARACHIDE-2021.pdf/1a13b999-3ebb-4278-51a9-fe5a887da116?t=1644590963484" TargetMode="External"/><Relationship Id="rId4" Type="http://schemas.openxmlformats.org/officeDocument/2006/relationships/hyperlink" Target="https://www.crea.gov.it/documents/63509/3045660/SUP-FARRO-MONOCOCCO-2021.pdf/0eb841a2-5985-58fd-8589-4056150e4a50?t=1634731023828" TargetMode="External"/><Relationship Id="rId9" Type="http://schemas.openxmlformats.org/officeDocument/2006/relationships/hyperlink" Target="https://www.crea.gov.it/documents/63509/3045660/SUP-CANAPA-DIOICA-2021.pdf/0d5c6153-a680-283a-3255-2c58e7455980?t=1641914425853" TargetMode="External"/><Relationship Id="rId14" Type="http://schemas.openxmlformats.org/officeDocument/2006/relationships/hyperlink" Target="https://www.crea.gov.it/documents/63509/3045660/SUP-MAIS-2021.pdf/09637bef-0d77-0187-20cf-db08eb1a9e46?t=1644590963800" TargetMode="External"/><Relationship Id="rId22" Type="http://schemas.openxmlformats.org/officeDocument/2006/relationships/hyperlink" Target="https://www.crea.gov.it/documents/63509/3045660/SUP-CARTAMO-2021.pdf/b2f35236-4255-8661-0be6-230829056ed7?t=1641914426945" TargetMode="External"/><Relationship Id="rId27" Type="http://schemas.openxmlformats.org/officeDocument/2006/relationships/hyperlink" Target="https://www.crea.gov.it/documents/63509/3045660/SUP-MEDICA-IBRIDA-2021.pdf/c500f931-2b70-0a49-c542-5a97884f8dbc?t=1641914441365" TargetMode="External"/><Relationship Id="rId30" Type="http://schemas.openxmlformats.org/officeDocument/2006/relationships/hyperlink" Target="https://www.crea.gov.it/documents/63509/3045660/SUP-FAVINO-2021.pdf/c87a4ca1-fc70-73f8-255a-702d25a53cb7?t=1641914434590" TargetMode="External"/><Relationship Id="rId35" Type="http://schemas.openxmlformats.org/officeDocument/2006/relationships/hyperlink" Target="https://www.crea.gov.it/documents/63509/3045660/SUP-LOGLIO-PERENNE-2021.pdf/25f1da11-9490-a9de-821b-081aa85b2baf?t=1641914439690" TargetMode="External"/><Relationship Id="rId43" Type="http://schemas.openxmlformats.org/officeDocument/2006/relationships/hyperlink" Target="https://www.crea.gov.it/documents/63509/3045660/SUP-SENAPE-BRUNA-2021.pdf/9291110d-8a8b-ffd4-29ae-4d1053f16eb8?t=1641914448870" TargetMode="External"/><Relationship Id="rId48" Type="http://schemas.openxmlformats.org/officeDocument/2006/relationships/hyperlink" Target="https://www.crea.gov.it/documents/63509/3045660/SUP-TRIFOGLIO-SQUARROSO-2021.pdf/1de8fcc8-e512-8303-b0f6-e961773e5154?t=1641914453318" TargetMode="External"/><Relationship Id="rId56" Type="http://schemas.openxmlformats.org/officeDocument/2006/relationships/hyperlink" Target="https://www.crea.gov.it/documents/63509/3045660/SUP-TRIFOGLIO-ALESSANDRINO-2021.pdf/67231371-2322-1c1a-55c3-7e12065552fb?t=1644590964565" TargetMode="External"/><Relationship Id="rId8" Type="http://schemas.openxmlformats.org/officeDocument/2006/relationships/hyperlink" Target="https://www.crea.gov.it/documents/63509/3045660/SUP-AVENA-2021.pdf/fc086c34-31b9-8ed1-0384-f30aaab6b58e?t=1634731021920" TargetMode="External"/><Relationship Id="rId51" Type="http://schemas.openxmlformats.org/officeDocument/2006/relationships/hyperlink" Target="https://www.crea.gov.it/documents/63509/3045660/SUP-FESTUCA-PRATI-2021.pdf/7db961f8-f2e9-94e0-176c-0c5af7277cf3?t=1641914436055" TargetMode="External"/><Relationship Id="rId3" Type="http://schemas.openxmlformats.org/officeDocument/2006/relationships/hyperlink" Target="https://www.crea.gov.it/documents/63509/3045660/SUP-FARRO-DICOCCO-2021.pdf/1dcf5d0f-acb1-07df-f283-4dd20629c6e5?t=1634731022545" TargetMode="External"/><Relationship Id="rId12" Type="http://schemas.openxmlformats.org/officeDocument/2006/relationships/hyperlink" Target="https://www.crea.gov.it/documents/63509/3045660/SUP-GIRASOLE-2021.pdf/f3eb567e-81c8-2466-b44f-51418da968c7?t=1641914437131" TargetMode="External"/><Relationship Id="rId17" Type="http://schemas.openxmlformats.org/officeDocument/2006/relationships/hyperlink" Target="https://www.crea.gov.it/documents/63509/3045660/SUP-SORGO-2021.pdf/699fd7b7-58c0-4e19-3147-a6bfd41d3566?t=1641914450576" TargetMode="External"/><Relationship Id="rId25" Type="http://schemas.openxmlformats.org/officeDocument/2006/relationships/hyperlink" Target="https://www.crea.gov.it/documents/63509/3045660/SUP-COLZA-2021.pdf/d4f0ae5c-c371-232c-dc30-9474b80ed704?t=1641914429486" TargetMode="External"/><Relationship Id="rId33" Type="http://schemas.openxmlformats.org/officeDocument/2006/relationships/hyperlink" Target="https://www.crea.gov.it/documents/63509/3045660/SUP-LOGLIO-IBRIDO-2021.pdf/f6bc87f5-c103-8011-f90c-cbb37752a3d0?t=1641914437808" TargetMode="External"/><Relationship Id="rId38" Type="http://schemas.openxmlformats.org/officeDocument/2006/relationships/hyperlink" Target="https://www.crea.gov.it/documents/63509/3045660/SUP-PATATA-2021.pdf/8e74c72a-64a0-de50-553b-b9b9aa2c6bd6?t=1641914443724" TargetMode="External"/><Relationship Id="rId46" Type="http://schemas.openxmlformats.org/officeDocument/2006/relationships/hyperlink" Target="https://www.crea.gov.it/documents/63509/3045660/SUP-TRIFOGLIO-PERSICO-2021.pdf/da55a8dd-7906-52d1-6d70-84c9755bb104?t=1641914452388" TargetMode="External"/><Relationship Id="rId20" Type="http://schemas.openxmlformats.org/officeDocument/2006/relationships/hyperlink" Target="https://www.crea.gov.it/documents/63509/3045660/SUP-BARBABIETOLA-FORAGGIO-2021.pdf/7e5994a4-decd-5b72-738f-57e83fb98229?t=1641914424050" TargetMode="External"/><Relationship Id="rId41" Type="http://schemas.openxmlformats.org/officeDocument/2006/relationships/hyperlink" Target="https://www.crea.gov.it/documents/63509/3045660/SUP-RAVIZZONE-2021.pdf/513a02f4-eae4-4366-ed13-c2bb688fcb27?t=1641914447548" TargetMode="External"/><Relationship Id="rId54" Type="http://schemas.openxmlformats.org/officeDocument/2006/relationships/hyperlink" Target="https://www.crea.gov.it/documents/63509/3045660/SUP-FRUMENTO-TENERO-2021.pdf/aad7f6bd-d2c5-1d01-1155-5548115076fa?t=1637328475851" TargetMode="External"/><Relationship Id="rId1" Type="http://schemas.openxmlformats.org/officeDocument/2006/relationships/hyperlink" Target="https://www.crea.gov.it/documents/63509/3045660/SUP-AVENA-FORESTIERA-2021.pdf/22495e27-75c9-d80f-5510-d8d3e5bc87aa?t=1634731022171" TargetMode="External"/><Relationship Id="rId6" Type="http://schemas.openxmlformats.org/officeDocument/2006/relationships/hyperlink" Target="https://www.crea.gov.it/documents/63509/3045660/SUP-SPELTA-2021.pdf/211f6b62-0f50-b646-0f96-282c659c3763?t=1634731025546" TargetMode="External"/><Relationship Id="rId15" Type="http://schemas.openxmlformats.org/officeDocument/2006/relationships/hyperlink" Target="https://www.crea.gov.it/documents/63509/3045660/SUP-RISO-2021.pdf/d2d445e3-2f90-4375-3ca8-465b8a94c59e?t=1641914448567" TargetMode="External"/><Relationship Id="rId23" Type="http://schemas.openxmlformats.org/officeDocument/2006/relationships/hyperlink" Target="https://www.crea.gov.it/documents/63509/3045660/SUP-CAVOLO-FORAGGIO-2021.pdf/7ce79184-e5f6-36fd-6875-592c9c21b14f?t=1641914427947" TargetMode="External"/><Relationship Id="rId28" Type="http://schemas.openxmlformats.org/officeDocument/2006/relationships/hyperlink" Target="https://www.crea.gov.it/documents/63509/3045660/SUP-MEDICA-POLIMORFA-2021.pdf/c0f67565-d90b-6c8e-a38c-d8298a652960?t=1641914441853" TargetMode="External"/><Relationship Id="rId36" Type="http://schemas.openxmlformats.org/officeDocument/2006/relationships/hyperlink" Target="https://www.crea.gov.it/documents/63509/3045660/SUP-LUPINELLA-2021.pdf/ecd33b0f-fb3f-f10e-427f-006f0fbafcdb?t=1642068425464" TargetMode="External"/><Relationship Id="rId49" Type="http://schemas.openxmlformats.org/officeDocument/2006/relationships/hyperlink" Target="https://www.crea.gov.it/documents/63509/3045660/SUP-VECCIA-COMUNE-2021.pdf/99c9e565-8ee5-5d9b-e995-2b4c4854eec5?t=1641914454034" TargetMode="External"/><Relationship Id="rId57" Type="http://schemas.openxmlformats.org/officeDocument/2006/relationships/printerSettings" Target="../printerSettings/printerSettings14.bin"/><Relationship Id="rId10" Type="http://schemas.openxmlformats.org/officeDocument/2006/relationships/hyperlink" Target="https://www.crea.gov.it/documents/63509/3045660/SUP-CECE-2021.pdf/d3fb09a7-7af9-9800-db4b-b279f35e7e39?t=1641914428557" TargetMode="External"/><Relationship Id="rId31" Type="http://schemas.openxmlformats.org/officeDocument/2006/relationships/hyperlink" Target="https://www.crea.gov.it/documents/63509/3045660/SUP-FESTUCA-ARUNDINACEA-2021.pdf/4e98240b-fd7c-a9d0-a864-80ca93424865?t=1641914434925" TargetMode="External"/><Relationship Id="rId44" Type="http://schemas.openxmlformats.org/officeDocument/2006/relationships/hyperlink" Target="https://www.crea.gov.it/documents/63509/3045660/SUP-SULLA-SGUSCIATA-2021.pdf/a094ff4d-53a1-194a-b851-b50cd0a86a34?t=1641914451521" TargetMode="External"/><Relationship Id="rId52" Type="http://schemas.openxmlformats.org/officeDocument/2006/relationships/hyperlink" Target="https://www.crea.gov.it/documents/63509/3045660/SUP-ORZO-2021.pdf/434da89d-fca4-886a-2fd2-66e5c7506ebd?t=1637328475342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zoomScaleNormal="100" workbookViewId="0">
      <selection activeCell="I13" sqref="I13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34" t="s">
        <v>6</v>
      </c>
      <c r="B2" s="35">
        <v>0</v>
      </c>
      <c r="C2" s="36">
        <f t="shared" ref="C2:C49" si="0">SUM(D2-B2)</f>
        <v>19.97</v>
      </c>
      <c r="D2" s="37">
        <v>19.97</v>
      </c>
      <c r="E2" s="9">
        <f t="shared" ref="E2:E49" si="1">SUM(B2*100/D2)</f>
        <v>0</v>
      </c>
      <c r="F2" s="10">
        <f t="shared" ref="F2:F49" si="2">SUM(C2*100/D2)</f>
        <v>100</v>
      </c>
    </row>
    <row r="3" spans="1:6" ht="13.5" thickBot="1" x14ac:dyDescent="0.25">
      <c r="A3" s="27" t="s">
        <v>7</v>
      </c>
      <c r="B3" s="29">
        <v>108.29</v>
      </c>
      <c r="C3" s="7">
        <f t="shared" si="0"/>
        <v>1370.53</v>
      </c>
      <c r="D3" s="38">
        <v>1478.82</v>
      </c>
      <c r="E3" s="9">
        <f t="shared" si="1"/>
        <v>7.3227302849569256</v>
      </c>
      <c r="F3" s="10">
        <f t="shared" si="2"/>
        <v>92.677269715043082</v>
      </c>
    </row>
    <row r="4" spans="1:6" ht="13.5" thickBot="1" x14ac:dyDescent="0.25">
      <c r="A4" s="11" t="s">
        <v>8</v>
      </c>
      <c r="B4" s="29">
        <v>0</v>
      </c>
      <c r="C4" s="7">
        <f t="shared" si="0"/>
        <v>69.930000000000007</v>
      </c>
      <c r="D4" s="38">
        <v>69.930000000000007</v>
      </c>
      <c r="E4" s="9">
        <f t="shared" si="1"/>
        <v>0</v>
      </c>
      <c r="F4" s="10">
        <f t="shared" si="2"/>
        <v>100</v>
      </c>
    </row>
    <row r="5" spans="1:6" ht="13.5" thickBot="1" x14ac:dyDescent="0.25">
      <c r="A5" s="27" t="s">
        <v>9</v>
      </c>
      <c r="B5" s="29">
        <v>3.46</v>
      </c>
      <c r="C5" s="7">
        <f t="shared" si="0"/>
        <v>3922.31</v>
      </c>
      <c r="D5" s="38">
        <v>3925.77</v>
      </c>
      <c r="E5" s="9">
        <f t="shared" si="1"/>
        <v>8.8135575950705217E-2</v>
      </c>
      <c r="F5" s="10">
        <f t="shared" si="2"/>
        <v>99.911864424049298</v>
      </c>
    </row>
    <row r="6" spans="1:6" ht="13.5" thickBot="1" x14ac:dyDescent="0.25">
      <c r="A6" s="27" t="s">
        <v>10</v>
      </c>
      <c r="B6" s="29">
        <v>2.6</v>
      </c>
      <c r="C6" s="7">
        <f t="shared" si="0"/>
        <v>16.259999999999998</v>
      </c>
      <c r="D6" s="38">
        <v>18.86</v>
      </c>
      <c r="E6" s="9">
        <f t="shared" si="1"/>
        <v>13.785790031813361</v>
      </c>
      <c r="F6" s="10">
        <f t="shared" si="2"/>
        <v>86.214209968186623</v>
      </c>
    </row>
    <row r="7" spans="1:6" ht="13.5" thickBot="1" x14ac:dyDescent="0.25">
      <c r="A7" s="11" t="s">
        <v>11</v>
      </c>
      <c r="B7" s="29">
        <v>0</v>
      </c>
      <c r="C7" s="7">
        <f t="shared" si="0"/>
        <v>3.5</v>
      </c>
      <c r="D7" s="38">
        <v>3.5</v>
      </c>
      <c r="E7" s="9">
        <f t="shared" si="1"/>
        <v>0</v>
      </c>
      <c r="F7" s="10">
        <f t="shared" si="2"/>
        <v>100</v>
      </c>
    </row>
    <row r="8" spans="1:6" ht="13.5" thickBot="1" x14ac:dyDescent="0.25">
      <c r="A8" s="27" t="s">
        <v>12</v>
      </c>
      <c r="B8" s="29">
        <v>30.75</v>
      </c>
      <c r="C8" s="7">
        <f t="shared" si="0"/>
        <v>291.39999999999998</v>
      </c>
      <c r="D8" s="38">
        <v>322.14999999999998</v>
      </c>
      <c r="E8" s="9">
        <f t="shared" si="1"/>
        <v>9.5452428992705265</v>
      </c>
      <c r="F8" s="10">
        <f t="shared" si="2"/>
        <v>90.454757100729466</v>
      </c>
    </row>
    <row r="9" spans="1:6" s="12" customFormat="1" ht="13.5" thickBot="1" x14ac:dyDescent="0.25">
      <c r="A9" s="11" t="s">
        <v>13</v>
      </c>
      <c r="B9" s="29">
        <v>0</v>
      </c>
      <c r="C9" s="7">
        <f t="shared" si="0"/>
        <v>285.94</v>
      </c>
      <c r="D9" s="38">
        <v>285.94</v>
      </c>
      <c r="E9" s="9">
        <f t="shared" si="1"/>
        <v>0</v>
      </c>
      <c r="F9" s="10">
        <f t="shared" si="2"/>
        <v>100</v>
      </c>
    </row>
    <row r="10" spans="1:6" ht="13.5" thickBot="1" x14ac:dyDescent="0.25">
      <c r="A10" s="11" t="s">
        <v>14</v>
      </c>
      <c r="B10" s="29">
        <v>0</v>
      </c>
      <c r="C10" s="7">
        <f t="shared" si="0"/>
        <v>268.33999999999997</v>
      </c>
      <c r="D10" s="38">
        <v>268.33999999999997</v>
      </c>
      <c r="E10" s="9">
        <f t="shared" si="1"/>
        <v>0</v>
      </c>
      <c r="F10" s="10">
        <f t="shared" si="2"/>
        <v>100</v>
      </c>
    </row>
    <row r="11" spans="1:6" ht="13.5" thickBot="1" x14ac:dyDescent="0.25">
      <c r="A11" s="27" t="s">
        <v>15</v>
      </c>
      <c r="B11" s="29">
        <v>1</v>
      </c>
      <c r="C11" s="7">
        <f t="shared" si="0"/>
        <v>18.600000000000001</v>
      </c>
      <c r="D11" s="38">
        <v>19.600000000000001</v>
      </c>
      <c r="E11" s="9">
        <f t="shared" si="1"/>
        <v>5.1020408163265305</v>
      </c>
      <c r="F11" s="10">
        <f t="shared" si="2"/>
        <v>94.897959183673478</v>
      </c>
    </row>
    <row r="12" spans="1:6" ht="13.5" thickBot="1" x14ac:dyDescent="0.25">
      <c r="A12" s="27" t="s">
        <v>16</v>
      </c>
      <c r="B12" s="29">
        <v>863.82</v>
      </c>
      <c r="C12" s="7">
        <f t="shared" si="0"/>
        <v>13558.28</v>
      </c>
      <c r="D12" s="38">
        <v>14422.1</v>
      </c>
      <c r="E12" s="9">
        <f t="shared" si="1"/>
        <v>5.9895576927077192</v>
      </c>
      <c r="F12" s="10">
        <f t="shared" si="2"/>
        <v>94.01044230729228</v>
      </c>
    </row>
    <row r="13" spans="1:6" ht="13.5" thickBot="1" x14ac:dyDescent="0.25">
      <c r="A13" s="11" t="s">
        <v>17</v>
      </c>
      <c r="B13" s="29">
        <v>0</v>
      </c>
      <c r="C13" s="7">
        <f t="shared" si="0"/>
        <v>30.17</v>
      </c>
      <c r="D13" s="38">
        <v>30.17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11" t="s">
        <v>18</v>
      </c>
      <c r="B14" s="29">
        <v>0</v>
      </c>
      <c r="C14" s="7">
        <f t="shared" si="0"/>
        <v>24</v>
      </c>
      <c r="D14" s="38">
        <v>24</v>
      </c>
      <c r="E14" s="9">
        <f t="shared" si="1"/>
        <v>0</v>
      </c>
      <c r="F14" s="10">
        <f t="shared" si="2"/>
        <v>100</v>
      </c>
    </row>
    <row r="15" spans="1:6" s="13" customFormat="1" ht="12.75" customHeight="1" thickBot="1" x14ac:dyDescent="0.25">
      <c r="A15" s="43" t="s">
        <v>19</v>
      </c>
      <c r="B15" s="35">
        <v>10</v>
      </c>
      <c r="C15" s="36">
        <f t="shared" si="0"/>
        <v>10.280000000000001</v>
      </c>
      <c r="D15" s="37">
        <v>20.28</v>
      </c>
      <c r="E15" s="9">
        <f t="shared" si="1"/>
        <v>49.309664694280073</v>
      </c>
      <c r="F15" s="10">
        <f t="shared" si="2"/>
        <v>50.69033530571992</v>
      </c>
    </row>
    <row r="16" spans="1:6" s="13" customFormat="1" ht="12.75" customHeight="1" thickBot="1" x14ac:dyDescent="0.25">
      <c r="A16" s="34" t="s">
        <v>20</v>
      </c>
      <c r="B16" s="35">
        <v>0</v>
      </c>
      <c r="C16" s="36">
        <f t="shared" si="0"/>
        <v>14.5</v>
      </c>
      <c r="D16" s="37">
        <v>14.5</v>
      </c>
      <c r="E16" s="9">
        <f t="shared" si="1"/>
        <v>0</v>
      </c>
      <c r="F16" s="10">
        <f t="shared" si="2"/>
        <v>100</v>
      </c>
    </row>
    <row r="17" spans="1:6" ht="13.5" thickBot="1" x14ac:dyDescent="0.25">
      <c r="A17" s="27" t="s">
        <v>21</v>
      </c>
      <c r="B17" s="29">
        <v>642.51</v>
      </c>
      <c r="C17" s="7">
        <f t="shared" si="0"/>
        <v>2971.51</v>
      </c>
      <c r="D17" s="38">
        <v>3614.02</v>
      </c>
      <c r="E17" s="9">
        <f t="shared" si="1"/>
        <v>17.778263540323518</v>
      </c>
      <c r="F17" s="10">
        <f t="shared" si="2"/>
        <v>82.221736459676478</v>
      </c>
    </row>
    <row r="18" spans="1:6" ht="13.5" thickBot="1" x14ac:dyDescent="0.25">
      <c r="A18" s="11" t="s">
        <v>22</v>
      </c>
      <c r="B18" s="29">
        <v>0</v>
      </c>
      <c r="C18" s="7">
        <f t="shared" si="0"/>
        <v>38.5</v>
      </c>
      <c r="D18" s="38">
        <v>38.5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27" t="s">
        <v>23</v>
      </c>
      <c r="B19" s="29">
        <v>8306.9699999999993</v>
      </c>
      <c r="C19" s="7">
        <f t="shared" si="0"/>
        <v>116141.64</v>
      </c>
      <c r="D19" s="38">
        <v>124448.61</v>
      </c>
      <c r="E19" s="9">
        <f t="shared" si="1"/>
        <v>6.6750203156146126</v>
      </c>
      <c r="F19" s="10">
        <f t="shared" si="2"/>
        <v>93.324979684385383</v>
      </c>
    </row>
    <row r="20" spans="1:6" ht="13.5" thickBot="1" x14ac:dyDescent="0.25">
      <c r="A20" s="27" t="s">
        <v>24</v>
      </c>
      <c r="B20" s="29">
        <v>591.26</v>
      </c>
      <c r="C20" s="7">
        <f t="shared" si="0"/>
        <v>29913.47</v>
      </c>
      <c r="D20" s="38">
        <v>30504.73</v>
      </c>
      <c r="E20" s="9">
        <f t="shared" si="1"/>
        <v>1.9382567883734751</v>
      </c>
      <c r="F20" s="10">
        <f t="shared" si="2"/>
        <v>98.061743211626521</v>
      </c>
    </row>
    <row r="21" spans="1:6" ht="13.5" thickBot="1" x14ac:dyDescent="0.25">
      <c r="A21" s="27" t="s">
        <v>25</v>
      </c>
      <c r="B21" s="29">
        <v>29.84</v>
      </c>
      <c r="C21" s="7">
        <f t="shared" si="0"/>
        <v>1388.5700000000002</v>
      </c>
      <c r="D21" s="38">
        <v>1418.41</v>
      </c>
      <c r="E21" s="9">
        <f t="shared" si="1"/>
        <v>2.1037640738573473</v>
      </c>
      <c r="F21" s="10">
        <f t="shared" si="2"/>
        <v>97.896235926142666</v>
      </c>
    </row>
    <row r="22" spans="1:6" ht="13.5" thickBot="1" x14ac:dyDescent="0.25">
      <c r="A22" s="11" t="s">
        <v>26</v>
      </c>
      <c r="B22" s="29">
        <v>0</v>
      </c>
      <c r="C22" s="7">
        <f t="shared" si="0"/>
        <v>14.05</v>
      </c>
      <c r="D22" s="39">
        <v>14.05</v>
      </c>
      <c r="E22" s="9">
        <f t="shared" si="1"/>
        <v>0</v>
      </c>
      <c r="F22" s="10">
        <f t="shared" si="2"/>
        <v>100</v>
      </c>
    </row>
    <row r="23" spans="1:6" ht="13.5" thickBot="1" x14ac:dyDescent="0.25">
      <c r="A23" s="11" t="s">
        <v>27</v>
      </c>
      <c r="B23" s="29">
        <v>0</v>
      </c>
      <c r="C23" s="7">
        <f t="shared" si="0"/>
        <v>3380.69</v>
      </c>
      <c r="D23" s="39">
        <v>3380.69</v>
      </c>
      <c r="E23" s="9">
        <f t="shared" si="1"/>
        <v>0</v>
      </c>
      <c r="F23" s="10">
        <f t="shared" si="2"/>
        <v>100</v>
      </c>
    </row>
    <row r="24" spans="1:6" ht="13.5" thickBot="1" x14ac:dyDescent="0.25">
      <c r="A24" s="11" t="s">
        <v>28</v>
      </c>
      <c r="B24" s="29">
        <v>0</v>
      </c>
      <c r="C24" s="7">
        <f t="shared" si="0"/>
        <v>3</v>
      </c>
      <c r="D24" s="39">
        <v>3</v>
      </c>
      <c r="E24" s="9">
        <f t="shared" si="1"/>
        <v>0</v>
      </c>
      <c r="F24" s="10">
        <f t="shared" si="2"/>
        <v>100</v>
      </c>
    </row>
    <row r="25" spans="1:6" ht="13.5" thickBot="1" x14ac:dyDescent="0.25">
      <c r="A25" s="27" t="s">
        <v>29</v>
      </c>
      <c r="B25" s="29">
        <v>10.83</v>
      </c>
      <c r="C25" s="7">
        <f t="shared" si="0"/>
        <v>82.98</v>
      </c>
      <c r="D25" s="39">
        <v>93.81</v>
      </c>
      <c r="E25" s="9">
        <f t="shared" si="1"/>
        <v>11.54461144867285</v>
      </c>
      <c r="F25" s="10">
        <f t="shared" si="2"/>
        <v>88.455388551327147</v>
      </c>
    </row>
    <row r="26" spans="1:6" ht="13.5" thickBot="1" x14ac:dyDescent="0.25">
      <c r="A26" s="11" t="s">
        <v>30</v>
      </c>
      <c r="B26" s="29">
        <v>0</v>
      </c>
      <c r="C26" s="7">
        <f t="shared" si="0"/>
        <v>44.97</v>
      </c>
      <c r="D26" s="39">
        <v>44.97</v>
      </c>
      <c r="E26" s="9">
        <f t="shared" si="1"/>
        <v>0</v>
      </c>
      <c r="F26" s="10">
        <f t="shared" si="2"/>
        <v>100</v>
      </c>
    </row>
    <row r="27" spans="1:6" ht="13.5" thickBot="1" x14ac:dyDescent="0.25">
      <c r="A27" s="11" t="s">
        <v>31</v>
      </c>
      <c r="B27" s="29">
        <v>0</v>
      </c>
      <c r="C27" s="7">
        <f t="shared" si="0"/>
        <v>4840.84</v>
      </c>
      <c r="D27" s="39">
        <v>4840.84</v>
      </c>
      <c r="E27" s="9">
        <f t="shared" si="1"/>
        <v>0</v>
      </c>
      <c r="F27" s="10">
        <f t="shared" si="2"/>
        <v>100</v>
      </c>
    </row>
    <row r="28" spans="1:6" ht="13.5" thickBot="1" x14ac:dyDescent="0.25">
      <c r="A28" s="11" t="s">
        <v>32</v>
      </c>
      <c r="B28" s="29">
        <v>0</v>
      </c>
      <c r="C28" s="7">
        <f t="shared" si="0"/>
        <v>0.35</v>
      </c>
      <c r="D28" s="39">
        <v>0.35</v>
      </c>
      <c r="E28" s="9">
        <f t="shared" si="1"/>
        <v>0</v>
      </c>
      <c r="F28" s="10">
        <f t="shared" si="2"/>
        <v>100</v>
      </c>
    </row>
    <row r="29" spans="1:6" ht="13.5" thickBot="1" x14ac:dyDescent="0.25">
      <c r="A29" s="27" t="s">
        <v>33</v>
      </c>
      <c r="B29" s="29">
        <v>586.6</v>
      </c>
      <c r="C29" s="7">
        <f t="shared" si="0"/>
        <v>12431.24</v>
      </c>
      <c r="D29" s="39">
        <v>13017.84</v>
      </c>
      <c r="E29" s="9">
        <f t="shared" si="1"/>
        <v>4.5061239038119991</v>
      </c>
      <c r="F29" s="10">
        <f t="shared" si="2"/>
        <v>95.493876096188004</v>
      </c>
    </row>
    <row r="30" spans="1:6" ht="13.5" thickBot="1" x14ac:dyDescent="0.25">
      <c r="A30" s="27" t="s">
        <v>34</v>
      </c>
      <c r="B30" s="29">
        <v>6.1</v>
      </c>
      <c r="C30" s="7">
        <f t="shared" si="0"/>
        <v>240.47</v>
      </c>
      <c r="D30" s="39">
        <v>246.57</v>
      </c>
      <c r="E30" s="9">
        <f t="shared" si="1"/>
        <v>2.4739424909761936</v>
      </c>
      <c r="F30" s="10">
        <f t="shared" si="2"/>
        <v>97.526057509023815</v>
      </c>
    </row>
    <row r="31" spans="1:6" ht="13.5" thickBot="1" x14ac:dyDescent="0.25">
      <c r="A31" s="27" t="s">
        <v>35</v>
      </c>
      <c r="B31" s="29">
        <v>105.37</v>
      </c>
      <c r="C31" s="7">
        <f t="shared" si="0"/>
        <v>1058.2800000000002</v>
      </c>
      <c r="D31" s="39">
        <v>1163.6500000000001</v>
      </c>
      <c r="E31" s="9">
        <f t="shared" si="1"/>
        <v>9.0551282602156995</v>
      </c>
      <c r="F31" s="10">
        <f t="shared" si="2"/>
        <v>90.944871739784304</v>
      </c>
    </row>
    <row r="32" spans="1:6" ht="13.5" thickBot="1" x14ac:dyDescent="0.25">
      <c r="A32" s="11" t="s">
        <v>36</v>
      </c>
      <c r="B32" s="29">
        <v>0</v>
      </c>
      <c r="C32" s="7">
        <f t="shared" si="0"/>
        <v>319.61</v>
      </c>
      <c r="D32" s="39">
        <v>319.61</v>
      </c>
      <c r="E32" s="9">
        <f t="shared" si="1"/>
        <v>0</v>
      </c>
      <c r="F32" s="10">
        <f t="shared" si="2"/>
        <v>100</v>
      </c>
    </row>
    <row r="33" spans="1:6" ht="13.5" thickBot="1" x14ac:dyDescent="0.25">
      <c r="A33" s="11" t="s">
        <v>37</v>
      </c>
      <c r="B33" s="29">
        <v>0</v>
      </c>
      <c r="C33" s="7">
        <f t="shared" si="0"/>
        <v>3</v>
      </c>
      <c r="D33" s="39">
        <v>3</v>
      </c>
      <c r="E33" s="9">
        <f t="shared" si="1"/>
        <v>0</v>
      </c>
      <c r="F33" s="10">
        <f t="shared" si="2"/>
        <v>100</v>
      </c>
    </row>
    <row r="34" spans="1:6" ht="13.5" thickBot="1" x14ac:dyDescent="0.25">
      <c r="A34" s="27" t="s">
        <v>38</v>
      </c>
      <c r="B34" s="29">
        <v>35.450000000000003</v>
      </c>
      <c r="C34" s="7">
        <f t="shared" si="0"/>
        <v>11314.859999999999</v>
      </c>
      <c r="D34" s="39">
        <v>11350.31</v>
      </c>
      <c r="E34" s="9">
        <f t="shared" si="1"/>
        <v>0.31232627126483775</v>
      </c>
      <c r="F34" s="10">
        <f t="shared" si="2"/>
        <v>99.687673728735149</v>
      </c>
    </row>
    <row r="35" spans="1:6" ht="13.5" thickBot="1" x14ac:dyDescent="0.25">
      <c r="A35" s="11" t="s">
        <v>39</v>
      </c>
      <c r="B35" s="29">
        <v>0</v>
      </c>
      <c r="C35" s="7">
        <f t="shared" si="0"/>
        <v>571.75</v>
      </c>
      <c r="D35" s="39">
        <v>571.75</v>
      </c>
      <c r="E35" s="9">
        <f t="shared" si="1"/>
        <v>0</v>
      </c>
      <c r="F35" s="10">
        <f t="shared" si="2"/>
        <v>100</v>
      </c>
    </row>
    <row r="36" spans="1:6" ht="13.5" thickBot="1" x14ac:dyDescent="0.25">
      <c r="A36" s="11" t="s">
        <v>40</v>
      </c>
      <c r="B36" s="29">
        <v>0</v>
      </c>
      <c r="C36" s="7">
        <f t="shared" si="0"/>
        <v>28.5</v>
      </c>
      <c r="D36" s="39">
        <v>28.5</v>
      </c>
      <c r="E36" s="9">
        <f t="shared" si="1"/>
        <v>0</v>
      </c>
      <c r="F36" s="10">
        <f t="shared" si="2"/>
        <v>100</v>
      </c>
    </row>
    <row r="37" spans="1:6" ht="13.5" thickBot="1" x14ac:dyDescent="0.25">
      <c r="A37" s="11" t="s">
        <v>41</v>
      </c>
      <c r="B37" s="29">
        <v>0</v>
      </c>
      <c r="C37" s="7">
        <f t="shared" si="0"/>
        <v>21.9</v>
      </c>
      <c r="D37" s="40">
        <v>21.9</v>
      </c>
      <c r="E37" s="9">
        <f t="shared" si="1"/>
        <v>0</v>
      </c>
      <c r="F37" s="10">
        <f t="shared" si="2"/>
        <v>100</v>
      </c>
    </row>
    <row r="38" spans="1:6" ht="13.5" thickBot="1" x14ac:dyDescent="0.25">
      <c r="A38" s="27" t="s">
        <v>42</v>
      </c>
      <c r="B38" s="29">
        <v>25.7</v>
      </c>
      <c r="C38" s="7">
        <f t="shared" si="0"/>
        <v>3898.3500000000004</v>
      </c>
      <c r="D38" s="40">
        <v>3924.05</v>
      </c>
      <c r="E38" s="9">
        <f t="shared" si="1"/>
        <v>0.65493558950574027</v>
      </c>
      <c r="F38" s="10">
        <f t="shared" si="2"/>
        <v>99.345064410494274</v>
      </c>
    </row>
    <row r="39" spans="1:6" ht="13.5" thickBot="1" x14ac:dyDescent="0.25">
      <c r="A39" s="11" t="s">
        <v>43</v>
      </c>
      <c r="B39" s="29">
        <v>0</v>
      </c>
      <c r="C39" s="7">
        <f t="shared" si="0"/>
        <v>0.95</v>
      </c>
      <c r="D39" s="40">
        <v>0.95</v>
      </c>
      <c r="E39" s="9">
        <f t="shared" si="1"/>
        <v>0</v>
      </c>
      <c r="F39" s="10">
        <f t="shared" si="2"/>
        <v>100</v>
      </c>
    </row>
    <row r="40" spans="1:6" ht="13.5" thickBot="1" x14ac:dyDescent="0.25">
      <c r="A40" s="11" t="s">
        <v>44</v>
      </c>
      <c r="B40" s="29">
        <v>0</v>
      </c>
      <c r="C40" s="7">
        <f t="shared" si="0"/>
        <v>5</v>
      </c>
      <c r="D40" s="40">
        <v>5</v>
      </c>
      <c r="E40" s="9">
        <f t="shared" si="1"/>
        <v>0</v>
      </c>
      <c r="F40" s="10">
        <f t="shared" si="2"/>
        <v>100</v>
      </c>
    </row>
    <row r="41" spans="1:6" ht="13.5" thickBot="1" x14ac:dyDescent="0.25">
      <c r="A41" s="27" t="s">
        <v>45</v>
      </c>
      <c r="B41" s="29">
        <v>16.88</v>
      </c>
      <c r="C41" s="7">
        <f t="shared" si="0"/>
        <v>132.11000000000001</v>
      </c>
      <c r="D41" s="40">
        <v>148.99</v>
      </c>
      <c r="E41" s="9">
        <f t="shared" si="1"/>
        <v>11.329619437546143</v>
      </c>
      <c r="F41" s="10">
        <f t="shared" si="2"/>
        <v>88.670380562453857</v>
      </c>
    </row>
    <row r="42" spans="1:6" ht="13.5" thickBot="1" x14ac:dyDescent="0.25">
      <c r="A42" s="27" t="s">
        <v>46</v>
      </c>
      <c r="B42" s="29">
        <v>485.45</v>
      </c>
      <c r="C42" s="7">
        <f t="shared" si="0"/>
        <v>3356.52</v>
      </c>
      <c r="D42" s="40">
        <v>3841.97</v>
      </c>
      <c r="E42" s="9">
        <f t="shared" si="1"/>
        <v>12.635444836893573</v>
      </c>
      <c r="F42" s="10">
        <f t="shared" si="2"/>
        <v>87.364555163106431</v>
      </c>
    </row>
    <row r="43" spans="1:6" ht="13.5" thickBot="1" x14ac:dyDescent="0.25">
      <c r="A43" s="11" t="s">
        <v>47</v>
      </c>
      <c r="B43" s="29">
        <v>0</v>
      </c>
      <c r="C43" s="7">
        <f t="shared" si="0"/>
        <v>1700.77</v>
      </c>
      <c r="D43" s="40">
        <v>1700.77</v>
      </c>
      <c r="E43" s="9">
        <f t="shared" si="1"/>
        <v>0</v>
      </c>
      <c r="F43" s="10">
        <f t="shared" si="2"/>
        <v>100</v>
      </c>
    </row>
    <row r="44" spans="1:6" ht="13.5" thickBot="1" x14ac:dyDescent="0.25">
      <c r="A44" s="27" t="s">
        <v>48</v>
      </c>
      <c r="B44" s="29">
        <v>57</v>
      </c>
      <c r="C44" s="7">
        <f t="shared" si="0"/>
        <v>20.790000000000006</v>
      </c>
      <c r="D44" s="40">
        <v>77.790000000000006</v>
      </c>
      <c r="E44" s="9">
        <f t="shared" si="1"/>
        <v>73.274199768607787</v>
      </c>
      <c r="F44" s="10">
        <f t="shared" si="2"/>
        <v>26.725800231392213</v>
      </c>
    </row>
    <row r="45" spans="1:6" ht="13.5" thickBot="1" x14ac:dyDescent="0.25">
      <c r="A45" s="27" t="s">
        <v>49</v>
      </c>
      <c r="B45" s="29">
        <v>29.77</v>
      </c>
      <c r="C45" s="7">
        <f t="shared" si="0"/>
        <v>24.52</v>
      </c>
      <c r="D45" s="40">
        <v>54.29</v>
      </c>
      <c r="E45" s="9">
        <f t="shared" si="1"/>
        <v>54.835144593847858</v>
      </c>
      <c r="F45" s="10">
        <f t="shared" si="2"/>
        <v>45.164855406152149</v>
      </c>
    </row>
    <row r="46" spans="1:6" ht="13.5" thickBot="1" x14ac:dyDescent="0.25">
      <c r="A46" s="27" t="s">
        <v>50</v>
      </c>
      <c r="B46" s="29">
        <v>26.04</v>
      </c>
      <c r="C46" s="7">
        <f t="shared" si="0"/>
        <v>881.27</v>
      </c>
      <c r="D46" s="40">
        <v>907.31</v>
      </c>
      <c r="E46" s="9">
        <f t="shared" si="1"/>
        <v>2.8700223738303339</v>
      </c>
      <c r="F46" s="10">
        <f t="shared" si="2"/>
        <v>97.129977626169676</v>
      </c>
    </row>
    <row r="47" spans="1:6" ht="13.5" thickBot="1" x14ac:dyDescent="0.25">
      <c r="A47" s="27" t="s">
        <v>51</v>
      </c>
      <c r="B47" s="29">
        <v>529.63</v>
      </c>
      <c r="C47" s="7">
        <f t="shared" si="0"/>
        <v>3182.64</v>
      </c>
      <c r="D47" s="40">
        <v>3712.27</v>
      </c>
      <c r="E47" s="9">
        <f t="shared" si="1"/>
        <v>14.267011828342227</v>
      </c>
      <c r="F47" s="10">
        <f t="shared" si="2"/>
        <v>85.73298817165778</v>
      </c>
    </row>
    <row r="48" spans="1:6" ht="13.5" thickBot="1" x14ac:dyDescent="0.25">
      <c r="A48" s="27" t="s">
        <v>52</v>
      </c>
      <c r="B48" s="29">
        <v>39.14</v>
      </c>
      <c r="C48" s="7">
        <f t="shared" si="0"/>
        <v>58.129999999999995</v>
      </c>
      <c r="D48" s="40">
        <v>97.27</v>
      </c>
      <c r="E48" s="9">
        <f t="shared" si="1"/>
        <v>40.238511360131596</v>
      </c>
      <c r="F48" s="10">
        <f t="shared" si="2"/>
        <v>59.761488639868411</v>
      </c>
    </row>
    <row r="49" spans="1:6" ht="30" customHeight="1" thickBot="1" x14ac:dyDescent="0.25">
      <c r="A49" s="31" t="s">
        <v>53</v>
      </c>
      <c r="B49" s="19">
        <f>SUM(B2:B48)</f>
        <v>12544.460000000003</v>
      </c>
      <c r="C49" s="19">
        <f t="shared" si="0"/>
        <v>217975.23999999996</v>
      </c>
      <c r="D49" s="41">
        <f>SUM(D2:D48)</f>
        <v>230519.69999999995</v>
      </c>
      <c r="E49" s="42">
        <f t="shared" si="1"/>
        <v>5.4418169032841899</v>
      </c>
      <c r="F49" s="10">
        <f t="shared" si="2"/>
        <v>94.558183096715808</v>
      </c>
    </row>
    <row r="50" spans="1:6" s="12" customFormat="1" ht="30" customHeight="1" x14ac:dyDescent="0.2">
      <c r="A50" s="20"/>
      <c r="B50" s="21"/>
      <c r="C50" s="21"/>
      <c r="D50" s="22"/>
      <c r="E50" s="21"/>
      <c r="F50" s="21"/>
    </row>
    <row r="52" spans="1:6" s="23" customFormat="1" ht="15.75" x14ac:dyDescent="0.25">
      <c r="A52" s="91"/>
      <c r="B52" s="91"/>
      <c r="C52" s="91"/>
      <c r="D52" s="91"/>
      <c r="E52" s="91"/>
      <c r="F52" s="91"/>
    </row>
  </sheetData>
  <mergeCells count="1">
    <mergeCell ref="A52:F5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2008
 </oddHeader>
    <oddFooter>&amp;L&amp;F&amp;CINRAN/ENSE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42E6-117F-44B7-BA81-B361159FDAF4}">
  <dimension ref="A1:F53"/>
  <sheetViews>
    <sheetView topLeftCell="A7" zoomScaleNormal="100" workbookViewId="0">
      <selection activeCell="B14" sqref="B14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0.66</v>
      </c>
      <c r="C2" s="48">
        <f t="shared" ref="C2:C52" si="0">(D2-B2)</f>
        <v>56.040000000000006</v>
      </c>
      <c r="D2" s="49">
        <v>56.7</v>
      </c>
      <c r="E2" s="9">
        <f t="shared" ref="E2:E53" si="1">SUM(B2*100/D2)</f>
        <v>1.164021164021164</v>
      </c>
      <c r="F2" s="10">
        <f t="shared" ref="F2:F53" si="2">SUM(C2*100/D2)</f>
        <v>98.83597883597885</v>
      </c>
    </row>
    <row r="3" spans="1:6" ht="15.75" thickBot="1" x14ac:dyDescent="0.3">
      <c r="A3" s="11" t="s">
        <v>81</v>
      </c>
      <c r="B3" s="29">
        <v>141.93</v>
      </c>
      <c r="C3" s="48">
        <f t="shared" si="0"/>
        <v>1321.1699999999998</v>
      </c>
      <c r="D3" s="51">
        <v>1463.1</v>
      </c>
      <c r="E3" s="9">
        <f t="shared" si="1"/>
        <v>9.7006356366618824</v>
      </c>
      <c r="F3" s="10">
        <f t="shared" si="2"/>
        <v>90.2993643633381</v>
      </c>
    </row>
    <row r="4" spans="1:6" ht="15.75" thickBot="1" x14ac:dyDescent="0.3">
      <c r="A4" s="11" t="s">
        <v>84</v>
      </c>
      <c r="B4" s="29"/>
      <c r="C4" s="48">
        <f t="shared" si="0"/>
        <v>29.45</v>
      </c>
      <c r="D4" s="51">
        <v>29.45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135.25</v>
      </c>
      <c r="D5" s="51">
        <v>135.25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15.42</v>
      </c>
      <c r="C6" s="48">
        <f t="shared" si="0"/>
        <v>5544.14</v>
      </c>
      <c r="D6" s="51">
        <v>5559.56</v>
      </c>
      <c r="E6" s="9">
        <f t="shared" si="1"/>
        <v>0.27736007885516117</v>
      </c>
      <c r="F6" s="10">
        <f t="shared" si="2"/>
        <v>99.722639921144832</v>
      </c>
    </row>
    <row r="7" spans="1:6" ht="15.75" thickBot="1" x14ac:dyDescent="0.3">
      <c r="A7" s="11" t="s">
        <v>62</v>
      </c>
      <c r="B7" s="29">
        <v>7.8</v>
      </c>
      <c r="C7" s="48">
        <f t="shared" si="0"/>
        <v>179.26</v>
      </c>
      <c r="D7" s="51">
        <v>187.06</v>
      </c>
      <c r="E7" s="9">
        <f t="shared" si="1"/>
        <v>4.1697850956912221</v>
      </c>
      <c r="F7" s="10">
        <f t="shared" si="2"/>
        <v>95.830214904308775</v>
      </c>
    </row>
    <row r="8" spans="1:6" ht="15.75" thickBot="1" x14ac:dyDescent="0.3">
      <c r="A8" s="11" t="s">
        <v>75</v>
      </c>
      <c r="B8" s="29"/>
      <c r="C8" s="48">
        <f t="shared" si="0"/>
        <v>28.43</v>
      </c>
      <c r="D8" s="51">
        <v>28.43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11</v>
      </c>
      <c r="B9" s="29"/>
      <c r="C9" s="48">
        <f t="shared" si="0"/>
        <v>5</v>
      </c>
      <c r="D9" s="52">
        <v>5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12</v>
      </c>
      <c r="B10" s="29">
        <v>13.52</v>
      </c>
      <c r="C10" s="48">
        <f t="shared" si="0"/>
        <v>1255.1100000000001</v>
      </c>
      <c r="D10" s="52">
        <v>1268.6300000000001</v>
      </c>
      <c r="E10" s="9">
        <f t="shared" si="1"/>
        <v>1.0657165603840362</v>
      </c>
      <c r="F10" s="10">
        <f t="shared" si="2"/>
        <v>98.934283439615967</v>
      </c>
    </row>
    <row r="11" spans="1:6" ht="15.75" thickBot="1" x14ac:dyDescent="0.3">
      <c r="A11" s="11" t="s">
        <v>13</v>
      </c>
      <c r="B11" s="29"/>
      <c r="C11" s="48">
        <f t="shared" si="0"/>
        <v>840.2</v>
      </c>
      <c r="D11" s="52">
        <v>840.2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14</v>
      </c>
      <c r="B12" s="29"/>
      <c r="C12" s="48">
        <f t="shared" si="0"/>
        <v>235.03</v>
      </c>
      <c r="D12" s="52">
        <v>235.03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15</v>
      </c>
      <c r="B13" s="29"/>
      <c r="C13" s="48">
        <f t="shared" si="0"/>
        <v>30.75</v>
      </c>
      <c r="D13" s="52">
        <v>30.75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2386.71</v>
      </c>
      <c r="C14" s="48">
        <f t="shared" si="0"/>
        <v>35268.71</v>
      </c>
      <c r="D14" s="52">
        <v>37655.42</v>
      </c>
      <c r="E14" s="9">
        <f t="shared" si="1"/>
        <v>6.3382907427403552</v>
      </c>
      <c r="F14" s="10">
        <f t="shared" si="2"/>
        <v>93.661709257259645</v>
      </c>
    </row>
    <row r="15" spans="1:6" ht="15.75" thickBot="1" x14ac:dyDescent="0.3">
      <c r="A15" s="11" t="s">
        <v>18</v>
      </c>
      <c r="B15" s="29">
        <v>295.60000000000002</v>
      </c>
      <c r="C15" s="48">
        <f t="shared" si="0"/>
        <v>135.76999999999998</v>
      </c>
      <c r="D15" s="54">
        <v>431.37</v>
      </c>
      <c r="E15" s="9">
        <f t="shared" si="1"/>
        <v>68.525859470987797</v>
      </c>
      <c r="F15" s="10">
        <f t="shared" si="2"/>
        <v>31.474140529012214</v>
      </c>
    </row>
    <row r="16" spans="1:6" ht="15.75" thickBot="1" x14ac:dyDescent="0.3">
      <c r="A16" s="11" t="s">
        <v>19</v>
      </c>
      <c r="B16" s="29">
        <v>77.930000000000007</v>
      </c>
      <c r="C16" s="48">
        <f t="shared" si="0"/>
        <v>11.179999999999993</v>
      </c>
      <c r="D16" s="54">
        <v>89.11</v>
      </c>
      <c r="E16" s="9">
        <f t="shared" si="1"/>
        <v>87.453708899113465</v>
      </c>
      <c r="F16" s="10">
        <f t="shared" si="2"/>
        <v>12.546291100886537</v>
      </c>
    </row>
    <row r="17" spans="1:6" ht="15.75" thickBot="1" x14ac:dyDescent="0.3">
      <c r="A17" s="11" t="s">
        <v>20</v>
      </c>
      <c r="B17" s="29"/>
      <c r="C17" s="48">
        <f t="shared" si="0"/>
        <v>8</v>
      </c>
      <c r="D17" s="54">
        <v>8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64</v>
      </c>
      <c r="B18" s="29">
        <v>791.14</v>
      </c>
      <c r="C18" s="48">
        <f t="shared" si="0"/>
        <v>2446.67</v>
      </c>
      <c r="D18" s="54">
        <v>3237.81</v>
      </c>
      <c r="E18" s="9">
        <f t="shared" si="1"/>
        <v>24.434417090564303</v>
      </c>
      <c r="F18" s="10">
        <f t="shared" si="2"/>
        <v>75.565582909435705</v>
      </c>
    </row>
    <row r="19" spans="1:6" ht="15.75" thickBot="1" x14ac:dyDescent="0.3">
      <c r="A19" s="11" t="s">
        <v>22</v>
      </c>
      <c r="B19" s="29"/>
      <c r="C19" s="48">
        <f t="shared" si="0"/>
        <v>4.3</v>
      </c>
      <c r="D19" s="54">
        <v>4.3</v>
      </c>
      <c r="E19" s="9">
        <f t="shared" si="1"/>
        <v>0</v>
      </c>
      <c r="F19" s="10">
        <f t="shared" si="2"/>
        <v>100</v>
      </c>
    </row>
    <row r="20" spans="1:6" ht="15.75" thickBot="1" x14ac:dyDescent="0.3">
      <c r="A20" s="11" t="s">
        <v>23</v>
      </c>
      <c r="B20" s="29">
        <v>1657.74</v>
      </c>
      <c r="C20" s="48">
        <f t="shared" si="0"/>
        <v>62447.9</v>
      </c>
      <c r="D20" s="54">
        <v>64105.64</v>
      </c>
      <c r="E20" s="9">
        <f t="shared" si="1"/>
        <v>2.5859503157600487</v>
      </c>
      <c r="F20" s="10">
        <f t="shared" si="2"/>
        <v>97.414049684239956</v>
      </c>
    </row>
    <row r="21" spans="1:6" ht="15.75" thickBot="1" x14ac:dyDescent="0.3">
      <c r="A21" s="11" t="s">
        <v>24</v>
      </c>
      <c r="B21" s="29">
        <v>252.04</v>
      </c>
      <c r="C21" s="48">
        <f t="shared" si="0"/>
        <v>20690.34</v>
      </c>
      <c r="D21" s="54">
        <v>20942.38</v>
      </c>
      <c r="E21" s="9">
        <f t="shared" si="1"/>
        <v>1.2034926307325147</v>
      </c>
      <c r="F21" s="10">
        <f t="shared" si="2"/>
        <v>98.796507369267474</v>
      </c>
    </row>
    <row r="22" spans="1:6" ht="15.75" thickBot="1" x14ac:dyDescent="0.3">
      <c r="A22" s="11" t="s">
        <v>57</v>
      </c>
      <c r="B22" s="29"/>
      <c r="C22" s="48">
        <f t="shared" si="0"/>
        <v>40.25</v>
      </c>
      <c r="D22" s="54">
        <v>40.25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58</v>
      </c>
      <c r="B23" s="29"/>
      <c r="C23" s="48">
        <f t="shared" si="0"/>
        <v>1304.3699999999999</v>
      </c>
      <c r="D23" s="54">
        <v>1304.3699999999999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65</v>
      </c>
      <c r="B24" s="29"/>
      <c r="C24" s="48">
        <f t="shared" si="0"/>
        <v>7.7</v>
      </c>
      <c r="D24" s="54">
        <v>7.7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26</v>
      </c>
      <c r="B25" s="29"/>
      <c r="C25" s="48">
        <f t="shared" si="0"/>
        <v>1.9</v>
      </c>
      <c r="D25" s="54">
        <v>1.9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47.58</v>
      </c>
      <c r="C26" s="48">
        <f t="shared" si="0"/>
        <v>3145.65</v>
      </c>
      <c r="D26" s="54">
        <v>3193.23</v>
      </c>
      <c r="E26" s="9">
        <f t="shared" si="1"/>
        <v>1.4900273390892607</v>
      </c>
      <c r="F26" s="10">
        <f t="shared" si="2"/>
        <v>98.509972660910734</v>
      </c>
    </row>
    <row r="27" spans="1:6" ht="15.75" thickBot="1" x14ac:dyDescent="0.3">
      <c r="A27" s="11" t="s">
        <v>29</v>
      </c>
      <c r="B27" s="29"/>
      <c r="C27" s="48">
        <f t="shared" si="0"/>
        <v>51.33</v>
      </c>
      <c r="D27" s="54">
        <v>51.33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30</v>
      </c>
      <c r="B28" s="29"/>
      <c r="C28" s="48">
        <f t="shared" si="0"/>
        <v>59.47</v>
      </c>
      <c r="D28" s="54">
        <v>59.47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72</v>
      </c>
      <c r="B29" s="29"/>
      <c r="C29" s="48">
        <f t="shared" si="0"/>
        <v>28.6</v>
      </c>
      <c r="D29" s="54">
        <v>28.6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31</v>
      </c>
      <c r="B30" s="29"/>
      <c r="C30" s="48">
        <f t="shared" si="0"/>
        <v>5381.67</v>
      </c>
      <c r="D30" s="54">
        <v>5381.67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85</v>
      </c>
      <c r="B31" s="29"/>
      <c r="C31" s="48">
        <f t="shared" si="0"/>
        <v>3.5</v>
      </c>
      <c r="D31" s="54">
        <v>3.5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2</v>
      </c>
      <c r="D32" s="54">
        <v>2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250.97</v>
      </c>
      <c r="C33" s="48">
        <f t="shared" si="0"/>
        <v>9763.3100000000013</v>
      </c>
      <c r="D33" s="54">
        <v>10014.280000000001</v>
      </c>
      <c r="E33" s="9">
        <f t="shared" si="1"/>
        <v>2.5061212588423731</v>
      </c>
      <c r="F33" s="10">
        <f t="shared" si="2"/>
        <v>97.49387874115763</v>
      </c>
    </row>
    <row r="34" spans="1:6" ht="15.75" thickBot="1" x14ac:dyDescent="0.3">
      <c r="A34" s="11" t="s">
        <v>34</v>
      </c>
      <c r="B34" s="29">
        <v>9.39</v>
      </c>
      <c r="C34" s="48">
        <f t="shared" si="0"/>
        <v>114.28</v>
      </c>
      <c r="D34" s="54">
        <v>123.67</v>
      </c>
      <c r="E34" s="9">
        <f t="shared" si="1"/>
        <v>7.5927872564081831</v>
      </c>
      <c r="F34" s="10">
        <f t="shared" si="2"/>
        <v>92.407212743591813</v>
      </c>
    </row>
    <row r="35" spans="1:6" ht="15.75" thickBot="1" x14ac:dyDescent="0.3">
      <c r="A35" s="11" t="s">
        <v>35</v>
      </c>
      <c r="B35" s="29">
        <v>14.1</v>
      </c>
      <c r="C35" s="48">
        <f t="shared" si="0"/>
        <v>1713.3000000000002</v>
      </c>
      <c r="D35" s="54">
        <v>1727.4</v>
      </c>
      <c r="E35" s="9">
        <f t="shared" si="1"/>
        <v>0.81625564432094477</v>
      </c>
      <c r="F35" s="10">
        <f t="shared" si="2"/>
        <v>99.183744355679067</v>
      </c>
    </row>
    <row r="36" spans="1:6" ht="15.75" thickBot="1" x14ac:dyDescent="0.3">
      <c r="A36" s="11" t="s">
        <v>36</v>
      </c>
      <c r="B36" s="29"/>
      <c r="C36" s="48">
        <f t="shared" si="0"/>
        <v>63.25</v>
      </c>
      <c r="D36" s="54">
        <v>63.25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/>
      <c r="C37" s="48">
        <f t="shared" si="0"/>
        <v>11515.6</v>
      </c>
      <c r="D37" s="54">
        <v>11515.6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39</v>
      </c>
      <c r="B38" s="29"/>
      <c r="C38" s="48">
        <f t="shared" si="0"/>
        <v>177.93</v>
      </c>
      <c r="D38" s="54">
        <v>177.93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12</v>
      </c>
      <c r="D39" s="54">
        <v>12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13.2</v>
      </c>
      <c r="D40" s="54">
        <v>13.2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81.62</v>
      </c>
      <c r="C41" s="48">
        <f t="shared" si="0"/>
        <v>11728.05</v>
      </c>
      <c r="D41" s="54">
        <v>11809.67</v>
      </c>
      <c r="E41" s="9">
        <f t="shared" si="1"/>
        <v>0.69112854127168666</v>
      </c>
      <c r="F41" s="10">
        <f t="shared" si="2"/>
        <v>99.308871458728319</v>
      </c>
    </row>
    <row r="42" spans="1:6" ht="15.75" thickBot="1" x14ac:dyDescent="0.3">
      <c r="A42" s="11" t="s">
        <v>66</v>
      </c>
      <c r="B42" s="29"/>
      <c r="C42" s="48">
        <f t="shared" si="0"/>
        <v>12.72</v>
      </c>
      <c r="D42" s="54">
        <v>12.72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>
        <v>61.06</v>
      </c>
      <c r="C43" s="48">
        <f t="shared" si="0"/>
        <v>69.22999999999999</v>
      </c>
      <c r="D43" s="54">
        <v>130.29</v>
      </c>
      <c r="E43" s="9">
        <f t="shared" si="1"/>
        <v>46.864686468646866</v>
      </c>
      <c r="F43" s="10">
        <f t="shared" si="2"/>
        <v>53.135313531353134</v>
      </c>
    </row>
    <row r="44" spans="1:6" ht="15.75" thickBot="1" x14ac:dyDescent="0.3">
      <c r="A44" s="11" t="s">
        <v>45</v>
      </c>
      <c r="B44" s="29">
        <v>7.73</v>
      </c>
      <c r="C44" s="48">
        <f t="shared" si="0"/>
        <v>136.10000000000002</v>
      </c>
      <c r="D44" s="54">
        <v>143.83000000000001</v>
      </c>
      <c r="E44" s="9">
        <f t="shared" si="1"/>
        <v>5.3744003337273165</v>
      </c>
      <c r="F44" s="10">
        <f t="shared" si="2"/>
        <v>94.625599666272691</v>
      </c>
    </row>
    <row r="45" spans="1:6" ht="15.75" thickBot="1" x14ac:dyDescent="0.3">
      <c r="A45" s="11" t="s">
        <v>46</v>
      </c>
      <c r="B45" s="29">
        <v>1200.08</v>
      </c>
      <c r="C45" s="48">
        <f t="shared" si="0"/>
        <v>17510.440000000002</v>
      </c>
      <c r="D45" s="54">
        <v>18710.52</v>
      </c>
      <c r="E45" s="9">
        <f t="shared" si="1"/>
        <v>6.4139318415522393</v>
      </c>
      <c r="F45" s="10">
        <f t="shared" si="2"/>
        <v>93.586068158447773</v>
      </c>
    </row>
    <row r="46" spans="1:6" ht="15.75" thickBot="1" x14ac:dyDescent="0.3">
      <c r="A46" s="11" t="s">
        <v>60</v>
      </c>
      <c r="B46" s="29"/>
      <c r="C46" s="48">
        <f t="shared" si="0"/>
        <v>0.88</v>
      </c>
      <c r="D46" s="54">
        <v>0.88</v>
      </c>
      <c r="E46" s="9">
        <f t="shared" si="1"/>
        <v>0</v>
      </c>
      <c r="F46" s="10">
        <f t="shared" si="2"/>
        <v>100</v>
      </c>
    </row>
    <row r="47" spans="1:6" ht="15.75" thickBot="1" x14ac:dyDescent="0.3">
      <c r="A47" s="11" t="s">
        <v>47</v>
      </c>
      <c r="B47" s="29">
        <v>48.39</v>
      </c>
      <c r="C47" s="48">
        <f t="shared" si="0"/>
        <v>626.39</v>
      </c>
      <c r="D47" s="54">
        <v>674.78</v>
      </c>
      <c r="E47" s="9">
        <f t="shared" si="1"/>
        <v>7.171226177420789</v>
      </c>
      <c r="F47" s="10">
        <f t="shared" si="2"/>
        <v>92.828773822579208</v>
      </c>
    </row>
    <row r="48" spans="1:6" ht="15.75" thickBot="1" x14ac:dyDescent="0.3">
      <c r="A48" s="11" t="s">
        <v>48</v>
      </c>
      <c r="B48" s="29">
        <v>16.600000000000001</v>
      </c>
      <c r="C48" s="48">
        <f t="shared" si="0"/>
        <v>1354.47</v>
      </c>
      <c r="D48" s="54">
        <v>1371.07</v>
      </c>
      <c r="E48" s="9">
        <f t="shared" si="1"/>
        <v>1.2107332229572525</v>
      </c>
      <c r="F48" s="10">
        <f t="shared" si="2"/>
        <v>98.789266777042755</v>
      </c>
    </row>
    <row r="49" spans="1:6" ht="15.75" thickBot="1" x14ac:dyDescent="0.3">
      <c r="A49" s="11" t="s">
        <v>49</v>
      </c>
      <c r="B49" s="29">
        <v>18.13</v>
      </c>
      <c r="C49" s="48">
        <f t="shared" si="0"/>
        <v>171.12</v>
      </c>
      <c r="D49" s="54">
        <v>189.25</v>
      </c>
      <c r="E49" s="9">
        <f t="shared" si="1"/>
        <v>9.579920739762219</v>
      </c>
      <c r="F49" s="10">
        <f t="shared" si="2"/>
        <v>90.420079260237785</v>
      </c>
    </row>
    <row r="50" spans="1:6" ht="15.75" thickBot="1" x14ac:dyDescent="0.3">
      <c r="A50" s="11" t="s">
        <v>50</v>
      </c>
      <c r="B50" s="29">
        <v>3.15</v>
      </c>
      <c r="C50" s="48">
        <f t="shared" si="0"/>
        <v>1689.25</v>
      </c>
      <c r="D50" s="54">
        <v>1692.4</v>
      </c>
      <c r="E50" s="9">
        <f t="shared" si="1"/>
        <v>0.18612621129756557</v>
      </c>
      <c r="F50" s="10">
        <f t="shared" si="2"/>
        <v>99.813873788702423</v>
      </c>
    </row>
    <row r="51" spans="1:6" ht="15.75" thickBot="1" x14ac:dyDescent="0.3">
      <c r="A51" s="11" t="s">
        <v>51</v>
      </c>
      <c r="B51" s="29">
        <v>566.41999999999996</v>
      </c>
      <c r="C51" s="48">
        <f t="shared" si="0"/>
        <v>1872.58</v>
      </c>
      <c r="D51" s="54">
        <v>2439</v>
      </c>
      <c r="E51" s="9">
        <f t="shared" si="1"/>
        <v>23.223452234522341</v>
      </c>
      <c r="F51" s="10">
        <f t="shared" si="2"/>
        <v>76.776547765477659</v>
      </c>
    </row>
    <row r="52" spans="1:6" ht="15.75" thickBot="1" x14ac:dyDescent="0.3">
      <c r="A52" s="11" t="s">
        <v>83</v>
      </c>
      <c r="B52" s="29">
        <v>26.28</v>
      </c>
      <c r="C52" s="48">
        <f t="shared" si="0"/>
        <v>39.179999999999993</v>
      </c>
      <c r="D52" s="54">
        <v>65.459999999999994</v>
      </c>
      <c r="E52" s="9">
        <f t="shared" si="1"/>
        <v>40.146654445462879</v>
      </c>
      <c r="F52" s="10">
        <f t="shared" si="2"/>
        <v>59.853345554537114</v>
      </c>
    </row>
    <row r="53" spans="1:6" ht="18.75" thickBot="1" x14ac:dyDescent="0.3">
      <c r="A53" s="31" t="s">
        <v>53</v>
      </c>
      <c r="B53" s="19">
        <f>SUM(B2:B52)</f>
        <v>7991.9900000000007</v>
      </c>
      <c r="C53" s="19">
        <f t="shared" ref="C53:D53" si="3">SUM(C2:C52)</f>
        <v>199282.42</v>
      </c>
      <c r="D53" s="19">
        <f t="shared" si="3"/>
        <v>207274.41000000003</v>
      </c>
      <c r="E53" s="9">
        <f t="shared" si="1"/>
        <v>3.8557533464936649</v>
      </c>
      <c r="F53" s="10">
        <f t="shared" si="2"/>
        <v>96.144246653506315</v>
      </c>
    </row>
  </sheetData>
  <autoFilter ref="A1:F53" xr:uid="{F00B58B3-E482-4462-8194-E3494B1706E7}"/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3CC2-3F47-44E0-8634-D0C5BD7B8E05}">
  <dimension ref="A1:F53"/>
  <sheetViews>
    <sheetView topLeftCell="A23" zoomScaleNormal="100" workbookViewId="0">
      <selection activeCell="E57" sqref="E57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2.02</v>
      </c>
      <c r="C2" s="48">
        <f t="shared" ref="C2:C52" si="0">(D2-B2)</f>
        <v>33.529999999999994</v>
      </c>
      <c r="D2" s="49">
        <v>35.549999999999997</v>
      </c>
      <c r="E2" s="9">
        <f t="shared" ref="E2:E53" si="1">SUM(B2*100/D2)</f>
        <v>5.6821378340365687</v>
      </c>
      <c r="F2" s="10">
        <f t="shared" ref="F2:F53" si="2">SUM(C2*100/D2)</f>
        <v>94.317862165963433</v>
      </c>
    </row>
    <row r="3" spans="1:6" ht="15.75" thickBot="1" x14ac:dyDescent="0.3">
      <c r="A3" s="11" t="s">
        <v>86</v>
      </c>
      <c r="B3" s="29"/>
      <c r="C3" s="48">
        <f t="shared" si="0"/>
        <v>0.87</v>
      </c>
      <c r="D3" s="51">
        <v>0.87</v>
      </c>
      <c r="E3" s="9">
        <f t="shared" si="1"/>
        <v>0</v>
      </c>
      <c r="F3" s="10">
        <f t="shared" si="2"/>
        <v>100</v>
      </c>
    </row>
    <row r="4" spans="1:6" ht="15.75" thickBot="1" x14ac:dyDescent="0.3">
      <c r="A4" s="11" t="s">
        <v>81</v>
      </c>
      <c r="B4" s="29">
        <v>154.56</v>
      </c>
      <c r="C4" s="48">
        <f t="shared" si="0"/>
        <v>1129.8</v>
      </c>
      <c r="D4" s="51">
        <v>1284.3599999999999</v>
      </c>
      <c r="E4" s="9">
        <f t="shared" si="1"/>
        <v>12.034009156311315</v>
      </c>
      <c r="F4" s="10">
        <f t="shared" si="2"/>
        <v>87.965990843688687</v>
      </c>
    </row>
    <row r="5" spans="1:6" ht="15.75" thickBot="1" x14ac:dyDescent="0.3">
      <c r="A5" s="11" t="s">
        <v>84</v>
      </c>
      <c r="B5" s="29">
        <v>4.91</v>
      </c>
      <c r="C5" s="48">
        <f t="shared" si="0"/>
        <v>58.08</v>
      </c>
      <c r="D5" s="51">
        <v>62.99</v>
      </c>
      <c r="E5" s="9">
        <f t="shared" si="1"/>
        <v>7.7948880774726144</v>
      </c>
      <c r="F5" s="10">
        <f t="shared" si="2"/>
        <v>92.205111922527379</v>
      </c>
    </row>
    <row r="6" spans="1:6" ht="15.75" thickBot="1" x14ac:dyDescent="0.3">
      <c r="A6" s="11" t="s">
        <v>8</v>
      </c>
      <c r="B6" s="29"/>
      <c r="C6" s="48">
        <f t="shared" si="0"/>
        <v>25.14</v>
      </c>
      <c r="D6" s="51">
        <v>25.14</v>
      </c>
      <c r="E6" s="9">
        <f t="shared" si="1"/>
        <v>0</v>
      </c>
      <c r="F6" s="10">
        <f t="shared" si="2"/>
        <v>100</v>
      </c>
    </row>
    <row r="7" spans="1:6" ht="15.75" thickBot="1" x14ac:dyDescent="0.3">
      <c r="A7" s="11" t="s">
        <v>9</v>
      </c>
      <c r="B7" s="29">
        <v>16.7</v>
      </c>
      <c r="C7" s="48">
        <f t="shared" si="0"/>
        <v>5399.46</v>
      </c>
      <c r="D7" s="52">
        <v>5416.16</v>
      </c>
      <c r="E7" s="9">
        <f t="shared" si="1"/>
        <v>0.30833653363268443</v>
      </c>
      <c r="F7" s="10">
        <f t="shared" si="2"/>
        <v>99.691663466367316</v>
      </c>
    </row>
    <row r="8" spans="1:6" ht="15.75" thickBot="1" x14ac:dyDescent="0.3">
      <c r="A8" s="11" t="s">
        <v>62</v>
      </c>
      <c r="B8" s="29">
        <v>5.48</v>
      </c>
      <c r="C8" s="48">
        <f t="shared" si="0"/>
        <v>217.28</v>
      </c>
      <c r="D8" s="52">
        <v>222.76</v>
      </c>
      <c r="E8" s="9">
        <f t="shared" si="1"/>
        <v>2.4600466870174178</v>
      </c>
      <c r="F8" s="10">
        <f t="shared" si="2"/>
        <v>97.53995331298259</v>
      </c>
    </row>
    <row r="9" spans="1:6" ht="15.75" thickBot="1" x14ac:dyDescent="0.3">
      <c r="A9" s="11" t="s">
        <v>75</v>
      </c>
      <c r="B9" s="29"/>
      <c r="C9" s="48">
        <f t="shared" si="0"/>
        <v>0.1</v>
      </c>
      <c r="D9" s="52">
        <v>0.1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11</v>
      </c>
      <c r="B10" s="29"/>
      <c r="C10" s="48">
        <f t="shared" si="0"/>
        <v>0.5</v>
      </c>
      <c r="D10" s="52">
        <v>0.5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12</v>
      </c>
      <c r="B11" s="29">
        <v>83.57</v>
      </c>
      <c r="C11" s="48">
        <f t="shared" si="0"/>
        <v>2976.8599999999997</v>
      </c>
      <c r="D11" s="54">
        <v>3060.43</v>
      </c>
      <c r="E11" s="9">
        <f t="shared" si="1"/>
        <v>2.7306620311524852</v>
      </c>
      <c r="F11" s="10">
        <f t="shared" si="2"/>
        <v>97.269337968847495</v>
      </c>
    </row>
    <row r="12" spans="1:6" ht="15.75" thickBot="1" x14ac:dyDescent="0.3">
      <c r="A12" s="11" t="s">
        <v>13</v>
      </c>
      <c r="B12" s="29"/>
      <c r="C12" s="48">
        <f t="shared" si="0"/>
        <v>621.79999999999995</v>
      </c>
      <c r="D12" s="54">
        <v>621.79999999999995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14</v>
      </c>
      <c r="B13" s="29"/>
      <c r="C13" s="48">
        <f t="shared" si="0"/>
        <v>424.08</v>
      </c>
      <c r="D13" s="54">
        <v>424.08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3571.41</v>
      </c>
      <c r="C14" s="48">
        <f t="shared" si="0"/>
        <v>39210.25</v>
      </c>
      <c r="D14" s="54">
        <v>42781.66</v>
      </c>
      <c r="E14" s="9">
        <f t="shared" si="1"/>
        <v>8.3479930418782242</v>
      </c>
      <c r="F14" s="10">
        <f t="shared" si="2"/>
        <v>91.652006958121774</v>
      </c>
    </row>
    <row r="15" spans="1:6" ht="15.75" thickBot="1" x14ac:dyDescent="0.3">
      <c r="A15" s="11" t="s">
        <v>87</v>
      </c>
      <c r="B15" s="29"/>
      <c r="C15" s="48">
        <f t="shared" si="0"/>
        <v>27.52</v>
      </c>
      <c r="D15" s="54">
        <v>27.52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88</v>
      </c>
      <c r="B16" s="29"/>
      <c r="C16" s="48">
        <f t="shared" si="0"/>
        <v>7.7</v>
      </c>
      <c r="D16" s="54">
        <v>7.7</v>
      </c>
      <c r="E16" s="9">
        <f t="shared" si="1"/>
        <v>0</v>
      </c>
      <c r="F16" s="10">
        <f t="shared" si="2"/>
        <v>100</v>
      </c>
    </row>
    <row r="17" spans="1:6" ht="15.75" thickBot="1" x14ac:dyDescent="0.3">
      <c r="A17" s="11" t="s">
        <v>17</v>
      </c>
      <c r="B17" s="29"/>
      <c r="C17" s="48">
        <f t="shared" si="0"/>
        <v>1.2</v>
      </c>
      <c r="D17" s="54">
        <v>1.2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18</v>
      </c>
      <c r="B18" s="29">
        <v>48.97</v>
      </c>
      <c r="C18" s="48">
        <f t="shared" si="0"/>
        <v>203.52</v>
      </c>
      <c r="D18" s="54">
        <v>252.49</v>
      </c>
      <c r="E18" s="9">
        <f t="shared" si="1"/>
        <v>19.394827517921502</v>
      </c>
      <c r="F18" s="10">
        <f t="shared" si="2"/>
        <v>80.605172482078501</v>
      </c>
    </row>
    <row r="19" spans="1:6" ht="15.75" thickBot="1" x14ac:dyDescent="0.3">
      <c r="A19" s="11" t="s">
        <v>19</v>
      </c>
      <c r="B19" s="29">
        <v>23.4</v>
      </c>
      <c r="C19" s="48">
        <f t="shared" si="0"/>
        <v>51.080000000000005</v>
      </c>
      <c r="D19" s="54">
        <v>74.48</v>
      </c>
      <c r="E19" s="9">
        <f t="shared" si="1"/>
        <v>31.417830290010741</v>
      </c>
      <c r="F19" s="10">
        <f t="shared" si="2"/>
        <v>68.582169709989273</v>
      </c>
    </row>
    <row r="20" spans="1:6" ht="15.75" thickBot="1" x14ac:dyDescent="0.3">
      <c r="A20" s="11" t="s">
        <v>20</v>
      </c>
      <c r="B20" s="29"/>
      <c r="C20" s="48">
        <f t="shared" si="0"/>
        <v>36</v>
      </c>
      <c r="D20" s="54">
        <v>36</v>
      </c>
      <c r="E20" s="9">
        <f t="shared" si="1"/>
        <v>0</v>
      </c>
      <c r="F20" s="10">
        <f t="shared" si="2"/>
        <v>100</v>
      </c>
    </row>
    <row r="21" spans="1:6" ht="15.75" thickBot="1" x14ac:dyDescent="0.3">
      <c r="A21" s="11" t="s">
        <v>64</v>
      </c>
      <c r="B21" s="29">
        <v>610.29</v>
      </c>
      <c r="C21" s="48">
        <f t="shared" si="0"/>
        <v>2513.67</v>
      </c>
      <c r="D21" s="54">
        <v>3123.96</v>
      </c>
      <c r="E21" s="9">
        <f t="shared" si="1"/>
        <v>19.53578150808589</v>
      </c>
      <c r="F21" s="10">
        <f t="shared" si="2"/>
        <v>80.46421849191411</v>
      </c>
    </row>
    <row r="22" spans="1:6" ht="15.75" thickBot="1" x14ac:dyDescent="0.3">
      <c r="A22" s="11" t="s">
        <v>22</v>
      </c>
      <c r="B22" s="29"/>
      <c r="C22" s="48">
        <f t="shared" si="0"/>
        <v>3</v>
      </c>
      <c r="D22" s="54">
        <v>3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23</v>
      </c>
      <c r="B23" s="29">
        <v>1826.71</v>
      </c>
      <c r="C23" s="48">
        <f t="shared" si="0"/>
        <v>57571.57</v>
      </c>
      <c r="D23" s="54">
        <v>59398.28</v>
      </c>
      <c r="E23" s="9">
        <f t="shared" si="1"/>
        <v>3.0753584110516332</v>
      </c>
      <c r="F23" s="10">
        <f t="shared" si="2"/>
        <v>96.924641588948376</v>
      </c>
    </row>
    <row r="24" spans="1:6" ht="15.75" thickBot="1" x14ac:dyDescent="0.3">
      <c r="A24" s="11" t="s">
        <v>24</v>
      </c>
      <c r="B24" s="29">
        <v>583.61</v>
      </c>
      <c r="C24" s="48">
        <f t="shared" si="0"/>
        <v>21209.489999999998</v>
      </c>
      <c r="D24" s="54">
        <v>21793.1</v>
      </c>
      <c r="E24" s="9">
        <f t="shared" si="1"/>
        <v>2.6779577022084973</v>
      </c>
      <c r="F24" s="10">
        <f t="shared" si="2"/>
        <v>97.322042297791512</v>
      </c>
    </row>
    <row r="25" spans="1:6" ht="15.75" thickBot="1" x14ac:dyDescent="0.3">
      <c r="A25" s="11" t="s">
        <v>57</v>
      </c>
      <c r="B25" s="29"/>
      <c r="C25" s="48">
        <f t="shared" si="0"/>
        <v>36.86</v>
      </c>
      <c r="D25" s="54">
        <v>36.86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58</v>
      </c>
      <c r="B26" s="29"/>
      <c r="C26" s="48">
        <f t="shared" si="0"/>
        <v>2489.31</v>
      </c>
      <c r="D26" s="54">
        <v>2489.31</v>
      </c>
      <c r="E26" s="9">
        <f t="shared" si="1"/>
        <v>0</v>
      </c>
      <c r="F26" s="10">
        <f t="shared" si="2"/>
        <v>100</v>
      </c>
    </row>
    <row r="27" spans="1:6" ht="15.75" thickBot="1" x14ac:dyDescent="0.3">
      <c r="A27" s="11" t="s">
        <v>65</v>
      </c>
      <c r="B27" s="29"/>
      <c r="C27" s="48">
        <f t="shared" si="0"/>
        <v>23.86</v>
      </c>
      <c r="D27" s="54">
        <v>23.86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26</v>
      </c>
      <c r="B28" s="29"/>
      <c r="C28" s="48">
        <f t="shared" si="0"/>
        <v>2.84</v>
      </c>
      <c r="D28" s="54">
        <v>2.84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27</v>
      </c>
      <c r="B29" s="29">
        <v>149.19</v>
      </c>
      <c r="C29" s="48">
        <f t="shared" si="0"/>
        <v>4471.0700000000006</v>
      </c>
      <c r="D29" s="54">
        <v>4620.26</v>
      </c>
      <c r="E29" s="9">
        <f t="shared" si="1"/>
        <v>3.229039058407968</v>
      </c>
      <c r="F29" s="10">
        <f t="shared" si="2"/>
        <v>96.770960941592037</v>
      </c>
    </row>
    <row r="30" spans="1:6" ht="15.75" thickBot="1" x14ac:dyDescent="0.3">
      <c r="A30" s="11" t="s">
        <v>29</v>
      </c>
      <c r="B30" s="29">
        <v>5.31</v>
      </c>
      <c r="C30" s="48">
        <f t="shared" si="0"/>
        <v>71.649999999999991</v>
      </c>
      <c r="D30" s="54">
        <v>76.959999999999994</v>
      </c>
      <c r="E30" s="9">
        <f t="shared" si="1"/>
        <v>6.8996881496881501</v>
      </c>
      <c r="F30" s="10">
        <f t="shared" si="2"/>
        <v>93.10031185031184</v>
      </c>
    </row>
    <row r="31" spans="1:6" ht="15.75" thickBot="1" x14ac:dyDescent="0.3">
      <c r="A31" s="11" t="s">
        <v>30</v>
      </c>
      <c r="B31" s="29"/>
      <c r="C31" s="48">
        <f t="shared" si="0"/>
        <v>34.4</v>
      </c>
      <c r="D31" s="54">
        <v>34.4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31</v>
      </c>
      <c r="B32" s="29">
        <v>23.7</v>
      </c>
      <c r="C32" s="48">
        <f t="shared" si="0"/>
        <v>6356.52</v>
      </c>
      <c r="D32" s="54">
        <v>6380.22</v>
      </c>
      <c r="E32" s="9">
        <f t="shared" si="1"/>
        <v>0.37146054524765604</v>
      </c>
      <c r="F32" s="10">
        <f t="shared" si="2"/>
        <v>99.628539454752342</v>
      </c>
    </row>
    <row r="33" spans="1:6" ht="15.75" thickBot="1" x14ac:dyDescent="0.3">
      <c r="A33" s="11" t="s">
        <v>33</v>
      </c>
      <c r="B33" s="29">
        <v>401.43</v>
      </c>
      <c r="C33" s="48">
        <f t="shared" si="0"/>
        <v>7722.11</v>
      </c>
      <c r="D33" s="54">
        <v>8123.54</v>
      </c>
      <c r="E33" s="9">
        <f t="shared" si="1"/>
        <v>4.9415648842745901</v>
      </c>
      <c r="F33" s="10">
        <f t="shared" si="2"/>
        <v>95.058435115725416</v>
      </c>
    </row>
    <row r="34" spans="1:6" ht="15.75" thickBot="1" x14ac:dyDescent="0.3">
      <c r="A34" s="11" t="s">
        <v>34</v>
      </c>
      <c r="B34" s="29">
        <v>11.08</v>
      </c>
      <c r="C34" s="48">
        <f t="shared" si="0"/>
        <v>109.95</v>
      </c>
      <c r="D34" s="54">
        <v>121.03</v>
      </c>
      <c r="E34" s="9">
        <f t="shared" si="1"/>
        <v>9.1547550194166742</v>
      </c>
      <c r="F34" s="10">
        <f t="shared" si="2"/>
        <v>90.845244980583331</v>
      </c>
    </row>
    <row r="35" spans="1:6" ht="15.75" thickBot="1" x14ac:dyDescent="0.3">
      <c r="A35" s="11" t="s">
        <v>35</v>
      </c>
      <c r="B35" s="29">
        <v>35.630000000000003</v>
      </c>
      <c r="C35" s="48">
        <f t="shared" si="0"/>
        <v>1855.6799999999998</v>
      </c>
      <c r="D35" s="54">
        <v>1891.31</v>
      </c>
      <c r="E35" s="9">
        <f t="shared" si="1"/>
        <v>1.8838794274867687</v>
      </c>
      <c r="F35" s="10">
        <f t="shared" si="2"/>
        <v>98.116120572513225</v>
      </c>
    </row>
    <row r="36" spans="1:6" ht="15.75" thickBot="1" x14ac:dyDescent="0.3">
      <c r="A36" s="11" t="s">
        <v>36</v>
      </c>
      <c r="B36" s="29"/>
      <c r="C36" s="48">
        <f t="shared" si="0"/>
        <v>10.4</v>
      </c>
      <c r="D36" s="54">
        <v>10.4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>
        <v>2.88</v>
      </c>
      <c r="C37" s="48">
        <f t="shared" si="0"/>
        <v>10401.130000000001</v>
      </c>
      <c r="D37" s="54">
        <v>10404.01</v>
      </c>
      <c r="E37" s="9">
        <f t="shared" si="1"/>
        <v>2.7681634292931283E-2</v>
      </c>
      <c r="F37" s="10">
        <f t="shared" si="2"/>
        <v>99.972318365707082</v>
      </c>
    </row>
    <row r="38" spans="1:6" ht="15.75" thickBot="1" x14ac:dyDescent="0.3">
      <c r="A38" s="11" t="s">
        <v>39</v>
      </c>
      <c r="B38" s="29"/>
      <c r="C38" s="48">
        <f t="shared" si="0"/>
        <v>193.27</v>
      </c>
      <c r="D38" s="54">
        <v>193.27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8</v>
      </c>
      <c r="D39" s="54">
        <v>8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30.5</v>
      </c>
      <c r="D40" s="54">
        <v>30.5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187.57</v>
      </c>
      <c r="C41" s="48">
        <f t="shared" si="0"/>
        <v>11269.5</v>
      </c>
      <c r="D41" s="54">
        <v>11457.07</v>
      </c>
      <c r="E41" s="9">
        <f t="shared" si="1"/>
        <v>1.6371550492403382</v>
      </c>
      <c r="F41" s="10">
        <f t="shared" si="2"/>
        <v>98.362844950759666</v>
      </c>
    </row>
    <row r="42" spans="1:6" ht="15.75" thickBot="1" x14ac:dyDescent="0.3">
      <c r="A42" s="11" t="s">
        <v>66</v>
      </c>
      <c r="B42" s="29"/>
      <c r="C42" s="48">
        <f t="shared" si="0"/>
        <v>27.95</v>
      </c>
      <c r="D42" s="54">
        <v>27.95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>
        <v>9.58</v>
      </c>
      <c r="C43" s="48">
        <f t="shared" si="0"/>
        <v>10.58</v>
      </c>
      <c r="D43" s="54">
        <v>20.16</v>
      </c>
      <c r="E43" s="9">
        <f t="shared" si="1"/>
        <v>47.519841269841272</v>
      </c>
      <c r="F43" s="10">
        <f t="shared" si="2"/>
        <v>52.480158730158728</v>
      </c>
    </row>
    <row r="44" spans="1:6" ht="15.75" thickBot="1" x14ac:dyDescent="0.3">
      <c r="A44" s="11" t="s">
        <v>45</v>
      </c>
      <c r="B44" s="29"/>
      <c r="C44" s="48">
        <f t="shared" si="0"/>
        <v>28</v>
      </c>
      <c r="D44" s="54">
        <v>28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46</v>
      </c>
      <c r="B45" s="29">
        <v>2113.0300000000002</v>
      </c>
      <c r="C45" s="48">
        <f t="shared" si="0"/>
        <v>18366.030000000002</v>
      </c>
      <c r="D45" s="54">
        <v>20479.060000000001</v>
      </c>
      <c r="E45" s="9">
        <f t="shared" si="1"/>
        <v>10.318002877085179</v>
      </c>
      <c r="F45" s="10">
        <f t="shared" si="2"/>
        <v>89.681997122914822</v>
      </c>
    </row>
    <row r="46" spans="1:6" ht="15.75" thickBot="1" x14ac:dyDescent="0.3">
      <c r="A46" s="11" t="s">
        <v>47</v>
      </c>
      <c r="B46" s="29">
        <v>31.2</v>
      </c>
      <c r="C46" s="48">
        <f t="shared" si="0"/>
        <v>640.6099999999999</v>
      </c>
      <c r="D46" s="54">
        <v>671.81</v>
      </c>
      <c r="E46" s="9">
        <f t="shared" si="1"/>
        <v>4.6441702267010019</v>
      </c>
      <c r="F46" s="10">
        <f t="shared" si="2"/>
        <v>95.355829773298993</v>
      </c>
    </row>
    <row r="47" spans="1:6" ht="15.75" thickBot="1" x14ac:dyDescent="0.3">
      <c r="A47" s="11" t="s">
        <v>48</v>
      </c>
      <c r="B47" s="29">
        <v>51.42</v>
      </c>
      <c r="C47" s="48">
        <f t="shared" si="0"/>
        <v>767.08</v>
      </c>
      <c r="D47" s="54">
        <v>818.5</v>
      </c>
      <c r="E47" s="9">
        <f t="shared" si="1"/>
        <v>6.2822235797189983</v>
      </c>
      <c r="F47" s="10">
        <f t="shared" si="2"/>
        <v>93.717776420280998</v>
      </c>
    </row>
    <row r="48" spans="1:6" ht="15.75" thickBot="1" x14ac:dyDescent="0.3">
      <c r="A48" s="11" t="s">
        <v>49</v>
      </c>
      <c r="B48" s="29">
        <v>9.7100000000000009</v>
      </c>
      <c r="C48" s="48">
        <f t="shared" si="0"/>
        <v>205.5</v>
      </c>
      <c r="D48" s="54">
        <v>215.21</v>
      </c>
      <c r="E48" s="9">
        <f t="shared" si="1"/>
        <v>4.5118721249012594</v>
      </c>
      <c r="F48" s="10">
        <f t="shared" si="2"/>
        <v>95.488127875098741</v>
      </c>
    </row>
    <row r="49" spans="1:6" ht="15.75" thickBot="1" x14ac:dyDescent="0.3">
      <c r="A49" s="11" t="s">
        <v>89</v>
      </c>
      <c r="B49" s="29"/>
      <c r="C49" s="48">
        <f t="shared" si="0"/>
        <v>17</v>
      </c>
      <c r="D49" s="54">
        <v>17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50</v>
      </c>
      <c r="B50" s="29"/>
      <c r="C50" s="48">
        <f t="shared" si="0"/>
        <v>1739.05</v>
      </c>
      <c r="D50" s="54">
        <v>1739.05</v>
      </c>
      <c r="E50" s="9">
        <f t="shared" si="1"/>
        <v>0</v>
      </c>
      <c r="F50" s="10">
        <f t="shared" si="2"/>
        <v>100</v>
      </c>
    </row>
    <row r="51" spans="1:6" ht="15.75" thickBot="1" x14ac:dyDescent="0.3">
      <c r="A51" s="11" t="s">
        <v>51</v>
      </c>
      <c r="B51" s="29">
        <v>380.42</v>
      </c>
      <c r="C51" s="48">
        <f t="shared" si="0"/>
        <v>1513.77</v>
      </c>
      <c r="D51" s="54">
        <v>1894.19</v>
      </c>
      <c r="E51" s="9">
        <f t="shared" si="1"/>
        <v>20.083518548825619</v>
      </c>
      <c r="F51" s="10">
        <f t="shared" si="2"/>
        <v>79.916481451174377</v>
      </c>
    </row>
    <row r="52" spans="1:6" ht="15.75" thickBot="1" x14ac:dyDescent="0.3">
      <c r="A52" s="11" t="s">
        <v>83</v>
      </c>
      <c r="B52" s="29">
        <v>29.63</v>
      </c>
      <c r="C52" s="48">
        <f t="shared" si="0"/>
        <v>31.63</v>
      </c>
      <c r="D52" s="54">
        <v>61.26</v>
      </c>
      <c r="E52" s="9">
        <f t="shared" si="1"/>
        <v>48.367613450865164</v>
      </c>
      <c r="F52" s="10">
        <f t="shared" si="2"/>
        <v>51.632386549134836</v>
      </c>
    </row>
    <row r="53" spans="1:6" ht="18.75" thickBot="1" x14ac:dyDescent="0.3">
      <c r="A53" s="31" t="s">
        <v>53</v>
      </c>
      <c r="B53" s="19">
        <f>SUM(B2:B52)</f>
        <v>10373.409999999998</v>
      </c>
      <c r="C53" s="19">
        <f t="shared" ref="C53:D53" si="3">SUM(C2:C52)</f>
        <v>200156.74999999985</v>
      </c>
      <c r="D53" s="19">
        <f t="shared" si="3"/>
        <v>210530.15999999997</v>
      </c>
      <c r="E53" s="19">
        <f t="shared" si="1"/>
        <v>4.9272797778712558</v>
      </c>
      <c r="F53" s="10">
        <f t="shared" si="2"/>
        <v>95.07272022212868</v>
      </c>
    </row>
  </sheetData>
  <autoFilter ref="A1:F53" xr:uid="{F00B58B3-E482-4462-8194-E3494B1706E7}"/>
  <pageMargins left="0.7" right="0.7" top="0.75" bottom="0.75" header="0.3" footer="0.3"/>
  <pageSetup paperSize="9" scale="87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E46A-0957-4DF4-80D3-CF80191E2EE6}">
  <dimension ref="A1:F55"/>
  <sheetViews>
    <sheetView zoomScaleNormal="100" workbookViewId="0">
      <selection activeCell="C18" sqref="C18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0.5</v>
      </c>
      <c r="C2" s="48">
        <f t="shared" ref="C2:C44" si="0">(D2-B2)</f>
        <v>42.67</v>
      </c>
      <c r="D2" s="49">
        <v>43.17</v>
      </c>
      <c r="E2" s="9">
        <f t="shared" ref="E2:E44" si="1">SUM(B2*100/D2)</f>
        <v>1.1582117211026175</v>
      </c>
      <c r="F2" s="10">
        <f t="shared" ref="F2:F44" si="2">SUM(C2*100/D2)</f>
        <v>98.841788278897383</v>
      </c>
    </row>
    <row r="3" spans="1:6" ht="15.75" thickBot="1" x14ac:dyDescent="0.3">
      <c r="A3" s="11" t="s">
        <v>86</v>
      </c>
      <c r="B3" s="29">
        <v>0</v>
      </c>
      <c r="C3" s="48">
        <f t="shared" si="0"/>
        <v>11.6</v>
      </c>
      <c r="D3" s="51">
        <v>11.6</v>
      </c>
      <c r="E3" s="9">
        <f t="shared" si="1"/>
        <v>0</v>
      </c>
      <c r="F3" s="10">
        <f t="shared" si="2"/>
        <v>100</v>
      </c>
    </row>
    <row r="4" spans="1:6" ht="15.75" thickBot="1" x14ac:dyDescent="0.3">
      <c r="A4" s="11" t="s">
        <v>81</v>
      </c>
      <c r="B4" s="29">
        <v>147.52000000000001</v>
      </c>
      <c r="C4" s="48">
        <f t="shared" si="0"/>
        <v>1533.6100000000001</v>
      </c>
      <c r="D4" s="51">
        <v>1681.13</v>
      </c>
      <c r="E4" s="9">
        <f t="shared" si="1"/>
        <v>8.775050115101152</v>
      </c>
      <c r="F4" s="10">
        <f t="shared" si="2"/>
        <v>91.224949884898848</v>
      </c>
    </row>
    <row r="5" spans="1:6" ht="15.75" thickBot="1" x14ac:dyDescent="0.3">
      <c r="A5" s="11" t="s">
        <v>69</v>
      </c>
      <c r="B5" s="29">
        <v>0</v>
      </c>
      <c r="C5" s="48">
        <f t="shared" si="0"/>
        <v>18.940000000000001</v>
      </c>
      <c r="D5" s="51">
        <v>18.940000000000001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84</v>
      </c>
      <c r="B6" s="29">
        <v>11.71</v>
      </c>
      <c r="C6" s="48">
        <f t="shared" si="0"/>
        <v>73.44</v>
      </c>
      <c r="D6" s="52">
        <v>85.15</v>
      </c>
      <c r="E6" s="9">
        <f t="shared" si="1"/>
        <v>13.752201996476805</v>
      </c>
      <c r="F6" s="10">
        <f t="shared" si="2"/>
        <v>86.247798003523187</v>
      </c>
    </row>
    <row r="7" spans="1:6" ht="15.75" thickBot="1" x14ac:dyDescent="0.3">
      <c r="A7" s="11" t="s">
        <v>8</v>
      </c>
      <c r="B7" s="29">
        <v>0</v>
      </c>
      <c r="C7" s="48">
        <f t="shared" si="0"/>
        <v>102.5</v>
      </c>
      <c r="D7" s="52">
        <v>102.5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9</v>
      </c>
      <c r="B8" s="29">
        <v>27.34</v>
      </c>
      <c r="C8" s="48">
        <f t="shared" si="0"/>
        <v>5149.24</v>
      </c>
      <c r="D8" s="52">
        <v>5176.58</v>
      </c>
      <c r="E8" s="9">
        <f t="shared" si="1"/>
        <v>0.52814792778243547</v>
      </c>
      <c r="F8" s="10">
        <f t="shared" si="2"/>
        <v>99.471852072217573</v>
      </c>
    </row>
    <row r="9" spans="1:6" ht="15.75" thickBot="1" x14ac:dyDescent="0.3">
      <c r="A9" s="11" t="s">
        <v>62</v>
      </c>
      <c r="B9" s="29">
        <v>4.59</v>
      </c>
      <c r="C9" s="48">
        <f t="shared" si="0"/>
        <v>252.30999999999997</v>
      </c>
      <c r="D9" s="54">
        <v>256.89999999999998</v>
      </c>
      <c r="E9" s="9">
        <f t="shared" si="1"/>
        <v>1.7866874270144026</v>
      </c>
      <c r="F9" s="10">
        <f t="shared" si="2"/>
        <v>98.213312572985586</v>
      </c>
    </row>
    <row r="10" spans="1:6" ht="15.75" thickBot="1" x14ac:dyDescent="0.3">
      <c r="A10" s="11" t="s">
        <v>75</v>
      </c>
      <c r="B10" s="29">
        <v>0</v>
      </c>
      <c r="C10" s="48">
        <f t="shared" si="0"/>
        <v>18.5</v>
      </c>
      <c r="D10" s="54">
        <v>18.5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11</v>
      </c>
      <c r="B11" s="29">
        <v>0</v>
      </c>
      <c r="C11" s="48">
        <f t="shared" si="0"/>
        <v>6.3</v>
      </c>
      <c r="D11" s="54">
        <v>6.3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12</v>
      </c>
      <c r="B12" s="29">
        <v>45.88</v>
      </c>
      <c r="C12" s="48">
        <f t="shared" si="0"/>
        <v>1449.7299999999998</v>
      </c>
      <c r="D12" s="54">
        <v>1495.61</v>
      </c>
      <c r="E12" s="9">
        <f t="shared" si="1"/>
        <v>3.0676446399796742</v>
      </c>
      <c r="F12" s="10">
        <f t="shared" si="2"/>
        <v>96.93235536002031</v>
      </c>
    </row>
    <row r="13" spans="1:6" ht="15.75" thickBot="1" x14ac:dyDescent="0.3">
      <c r="A13" s="11" t="s">
        <v>13</v>
      </c>
      <c r="B13" s="29">
        <v>0</v>
      </c>
      <c r="C13" s="48">
        <f t="shared" si="0"/>
        <v>492.18</v>
      </c>
      <c r="D13" s="54">
        <v>492.18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14</v>
      </c>
      <c r="B14" s="29">
        <v>0</v>
      </c>
      <c r="C14" s="48">
        <f t="shared" si="0"/>
        <v>264</v>
      </c>
      <c r="D14" s="54">
        <v>264</v>
      </c>
      <c r="E14" s="9">
        <f t="shared" si="1"/>
        <v>0</v>
      </c>
      <c r="F14" s="10">
        <f t="shared" si="2"/>
        <v>100</v>
      </c>
    </row>
    <row r="15" spans="1:6" ht="15.75" thickBot="1" x14ac:dyDescent="0.3">
      <c r="A15" s="11" t="s">
        <v>15</v>
      </c>
      <c r="B15" s="29">
        <v>0</v>
      </c>
      <c r="C15" s="48">
        <f t="shared" si="0"/>
        <v>1</v>
      </c>
      <c r="D15" s="54">
        <v>1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16</v>
      </c>
      <c r="B16" s="29">
        <v>3707.82</v>
      </c>
      <c r="C16" s="48">
        <f t="shared" si="0"/>
        <v>27971.65</v>
      </c>
      <c r="D16" s="54">
        <v>31679.47</v>
      </c>
      <c r="E16" s="9">
        <f t="shared" si="1"/>
        <v>11.704173081178441</v>
      </c>
      <c r="F16" s="10">
        <f t="shared" si="2"/>
        <v>88.295826918821561</v>
      </c>
    </row>
    <row r="17" spans="1:6" ht="15.75" thickBot="1" x14ac:dyDescent="0.3">
      <c r="A17" s="11" t="s">
        <v>88</v>
      </c>
      <c r="B17" s="29">
        <v>0</v>
      </c>
      <c r="C17" s="48">
        <f t="shared" si="0"/>
        <v>8.1999999999999993</v>
      </c>
      <c r="D17" s="54">
        <v>8.1999999999999993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18</v>
      </c>
      <c r="B18" s="29">
        <v>79.33</v>
      </c>
      <c r="C18" s="48">
        <f t="shared" si="0"/>
        <v>124.36999999999999</v>
      </c>
      <c r="D18" s="54">
        <v>203.7</v>
      </c>
      <c r="E18" s="9">
        <f t="shared" si="1"/>
        <v>38.944526264113897</v>
      </c>
      <c r="F18" s="10">
        <f t="shared" si="2"/>
        <v>61.055473735886103</v>
      </c>
    </row>
    <row r="19" spans="1:6" ht="15.75" thickBot="1" x14ac:dyDescent="0.3">
      <c r="A19" s="11" t="s">
        <v>19</v>
      </c>
      <c r="B19" s="29">
        <v>31.57</v>
      </c>
      <c r="C19" s="48">
        <f t="shared" si="0"/>
        <v>195.23000000000002</v>
      </c>
      <c r="D19" s="54">
        <v>226.8</v>
      </c>
      <c r="E19" s="9">
        <f t="shared" si="1"/>
        <v>13.919753086419753</v>
      </c>
      <c r="F19" s="10">
        <f t="shared" si="2"/>
        <v>86.08024691358024</v>
      </c>
    </row>
    <row r="20" spans="1:6" ht="15.75" thickBot="1" x14ac:dyDescent="0.3">
      <c r="A20" s="11" t="s">
        <v>20</v>
      </c>
      <c r="B20" s="29">
        <v>8.1999999999999993</v>
      </c>
      <c r="C20" s="48">
        <f t="shared" si="0"/>
        <v>0</v>
      </c>
      <c r="D20" s="54">
        <v>8.1999999999999993</v>
      </c>
      <c r="E20" s="9">
        <f t="shared" si="1"/>
        <v>100</v>
      </c>
      <c r="F20" s="10">
        <f t="shared" si="2"/>
        <v>0</v>
      </c>
    </row>
    <row r="21" spans="1:6" ht="15.75" thickBot="1" x14ac:dyDescent="0.3">
      <c r="A21" s="11" t="s">
        <v>90</v>
      </c>
      <c r="B21" s="29">
        <v>595.05999999999995</v>
      </c>
      <c r="C21" s="48">
        <f t="shared" si="0"/>
        <v>2470.1</v>
      </c>
      <c r="D21" s="54">
        <v>3065.16</v>
      </c>
      <c r="E21" s="9">
        <f t="shared" si="1"/>
        <v>19.413668454501558</v>
      </c>
      <c r="F21" s="10">
        <f t="shared" si="2"/>
        <v>80.586331545498439</v>
      </c>
    </row>
    <row r="22" spans="1:6" ht="15.75" thickBot="1" x14ac:dyDescent="0.3">
      <c r="A22" s="11" t="s">
        <v>22</v>
      </c>
      <c r="B22" s="29">
        <v>0</v>
      </c>
      <c r="C22" s="48">
        <f t="shared" si="0"/>
        <v>2</v>
      </c>
      <c r="D22" s="54">
        <v>2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23</v>
      </c>
      <c r="B23" s="29">
        <v>1942.6</v>
      </c>
      <c r="C23" s="48">
        <f t="shared" si="0"/>
        <v>50595.93</v>
      </c>
      <c r="D23" s="54">
        <v>52538.53</v>
      </c>
      <c r="E23" s="9">
        <f t="shared" si="1"/>
        <v>3.6974768803009908</v>
      </c>
      <c r="F23" s="10">
        <f t="shared" si="2"/>
        <v>96.302523119699018</v>
      </c>
    </row>
    <row r="24" spans="1:6" ht="15.75" thickBot="1" x14ac:dyDescent="0.3">
      <c r="A24" s="11" t="s">
        <v>24</v>
      </c>
      <c r="B24" s="29">
        <v>516.54999999999995</v>
      </c>
      <c r="C24" s="48">
        <f t="shared" si="0"/>
        <v>24315.350000000002</v>
      </c>
      <c r="D24" s="54">
        <v>24831.9</v>
      </c>
      <c r="E24" s="9">
        <f t="shared" si="1"/>
        <v>2.0801871785888308</v>
      </c>
      <c r="F24" s="10">
        <f t="shared" si="2"/>
        <v>97.919812821411156</v>
      </c>
    </row>
    <row r="25" spans="1:6" ht="15.75" thickBot="1" x14ac:dyDescent="0.3">
      <c r="A25" s="11" t="s">
        <v>57</v>
      </c>
      <c r="B25" s="29">
        <v>0</v>
      </c>
      <c r="C25" s="48">
        <f t="shared" si="0"/>
        <v>24.43</v>
      </c>
      <c r="D25" s="54">
        <v>24.43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58</v>
      </c>
      <c r="B26" s="29">
        <v>3</v>
      </c>
      <c r="C26" s="48">
        <f t="shared" si="0"/>
        <v>1815.62</v>
      </c>
      <c r="D26" s="54">
        <v>1818.62</v>
      </c>
      <c r="E26" s="9">
        <f t="shared" si="1"/>
        <v>0.16496024458105599</v>
      </c>
      <c r="F26" s="10">
        <f t="shared" si="2"/>
        <v>99.835039755418947</v>
      </c>
    </row>
    <row r="27" spans="1:6" ht="15.75" thickBot="1" x14ac:dyDescent="0.3">
      <c r="A27" s="11" t="s">
        <v>65</v>
      </c>
      <c r="B27" s="29">
        <v>0</v>
      </c>
      <c r="C27" s="48">
        <f t="shared" si="0"/>
        <v>40.24</v>
      </c>
      <c r="D27" s="54">
        <v>40.24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26</v>
      </c>
      <c r="B28" s="29">
        <v>0</v>
      </c>
      <c r="C28" s="48">
        <f t="shared" si="0"/>
        <v>3.24</v>
      </c>
      <c r="D28" s="54">
        <v>3.24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27</v>
      </c>
      <c r="B29" s="29">
        <v>156.78</v>
      </c>
      <c r="C29" s="48">
        <f t="shared" si="0"/>
        <v>5196.91</v>
      </c>
      <c r="D29" s="54">
        <v>5353.69</v>
      </c>
      <c r="E29" s="9">
        <f t="shared" si="1"/>
        <v>2.9284474820170763</v>
      </c>
      <c r="F29" s="10">
        <f t="shared" si="2"/>
        <v>97.071552517982937</v>
      </c>
    </row>
    <row r="30" spans="1:6" ht="15.75" thickBot="1" x14ac:dyDescent="0.3">
      <c r="A30" s="11" t="s">
        <v>29</v>
      </c>
      <c r="B30" s="29">
        <v>5.31</v>
      </c>
      <c r="C30" s="48">
        <f t="shared" si="0"/>
        <v>82.81</v>
      </c>
      <c r="D30" s="54">
        <v>88.12</v>
      </c>
      <c r="E30" s="9">
        <f t="shared" si="1"/>
        <v>6.0258738084430323</v>
      </c>
      <c r="F30" s="10">
        <f t="shared" si="2"/>
        <v>93.974126191556962</v>
      </c>
    </row>
    <row r="31" spans="1:6" ht="15.75" thickBot="1" x14ac:dyDescent="0.3">
      <c r="A31" s="11" t="s">
        <v>30</v>
      </c>
      <c r="B31" s="29">
        <v>5.14</v>
      </c>
      <c r="C31" s="48">
        <f t="shared" si="0"/>
        <v>42.13</v>
      </c>
      <c r="D31" s="54">
        <v>47.27</v>
      </c>
      <c r="E31" s="9">
        <f t="shared" si="1"/>
        <v>10.873704252168393</v>
      </c>
      <c r="F31" s="10">
        <f t="shared" si="2"/>
        <v>89.126295747831605</v>
      </c>
    </row>
    <row r="32" spans="1:6" ht="15.75" thickBot="1" x14ac:dyDescent="0.3">
      <c r="A32" s="11" t="s">
        <v>72</v>
      </c>
      <c r="B32" s="29">
        <v>4</v>
      </c>
      <c r="C32" s="48">
        <f t="shared" si="0"/>
        <v>0</v>
      </c>
      <c r="D32" s="54">
        <v>4</v>
      </c>
      <c r="E32" s="9">
        <f t="shared" si="1"/>
        <v>100</v>
      </c>
      <c r="F32" s="10">
        <f t="shared" si="2"/>
        <v>0</v>
      </c>
    </row>
    <row r="33" spans="1:6" ht="15.75" thickBot="1" x14ac:dyDescent="0.3">
      <c r="A33" s="11" t="s">
        <v>91</v>
      </c>
      <c r="B33" s="29">
        <v>111.76</v>
      </c>
      <c r="C33" s="48">
        <f t="shared" si="0"/>
        <v>6566.19</v>
      </c>
      <c r="D33" s="54">
        <v>6677.95</v>
      </c>
      <c r="E33" s="9">
        <f t="shared" si="1"/>
        <v>1.6735674870282049</v>
      </c>
      <c r="F33" s="10">
        <f t="shared" si="2"/>
        <v>98.326432512971792</v>
      </c>
    </row>
    <row r="34" spans="1:6" ht="15.75" thickBot="1" x14ac:dyDescent="0.3">
      <c r="A34" s="11" t="s">
        <v>32</v>
      </c>
      <c r="B34" s="29">
        <v>0</v>
      </c>
      <c r="C34" s="48">
        <f t="shared" si="0"/>
        <v>5.5</v>
      </c>
      <c r="D34" s="54">
        <v>5.5</v>
      </c>
      <c r="E34" s="9">
        <f t="shared" si="1"/>
        <v>0</v>
      </c>
      <c r="F34" s="10">
        <f t="shared" si="2"/>
        <v>100</v>
      </c>
    </row>
    <row r="35" spans="1:6" ht="15.75" thickBot="1" x14ac:dyDescent="0.3">
      <c r="A35" s="11" t="s">
        <v>33</v>
      </c>
      <c r="B35" s="29">
        <v>208.59</v>
      </c>
      <c r="C35" s="48">
        <f t="shared" si="0"/>
        <v>9305.76</v>
      </c>
      <c r="D35" s="54">
        <v>9514.35</v>
      </c>
      <c r="E35" s="9">
        <f t="shared" si="1"/>
        <v>2.1923725740591844</v>
      </c>
      <c r="F35" s="10">
        <f t="shared" si="2"/>
        <v>97.807627425940808</v>
      </c>
    </row>
    <row r="36" spans="1:6" ht="15.75" thickBot="1" x14ac:dyDescent="0.3">
      <c r="A36" s="11" t="s">
        <v>34</v>
      </c>
      <c r="B36" s="29">
        <v>0</v>
      </c>
      <c r="C36" s="48">
        <f t="shared" si="0"/>
        <v>130.47999999999999</v>
      </c>
      <c r="D36" s="54">
        <v>130.47999999999999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35</v>
      </c>
      <c r="B37" s="29">
        <v>105.62</v>
      </c>
      <c r="C37" s="48">
        <f t="shared" si="0"/>
        <v>2306.6</v>
      </c>
      <c r="D37" s="54">
        <v>2412.2199999999998</v>
      </c>
      <c r="E37" s="9">
        <f t="shared" si="1"/>
        <v>4.3785392708791075</v>
      </c>
      <c r="F37" s="10">
        <f t="shared" si="2"/>
        <v>95.621460729120898</v>
      </c>
    </row>
    <row r="38" spans="1:6" ht="15.75" thickBot="1" x14ac:dyDescent="0.3">
      <c r="A38" s="11" t="s">
        <v>36</v>
      </c>
      <c r="B38" s="29">
        <v>0</v>
      </c>
      <c r="C38" s="48">
        <f t="shared" si="0"/>
        <v>35.5</v>
      </c>
      <c r="D38" s="54">
        <v>35.5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38</v>
      </c>
      <c r="B39" s="29">
        <v>0</v>
      </c>
      <c r="C39" s="48">
        <f t="shared" si="0"/>
        <v>11662.4</v>
      </c>
      <c r="D39" s="54">
        <v>11662.4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39</v>
      </c>
      <c r="B40" s="29">
        <v>0</v>
      </c>
      <c r="C40" s="48">
        <f t="shared" si="0"/>
        <v>520.26</v>
      </c>
      <c r="D40" s="54">
        <v>520.26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40</v>
      </c>
      <c r="B41" s="29">
        <v>0</v>
      </c>
      <c r="C41" s="48">
        <f t="shared" si="0"/>
        <v>69</v>
      </c>
      <c r="D41" s="54">
        <v>69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41</v>
      </c>
      <c r="B42" s="29">
        <v>0</v>
      </c>
      <c r="C42" s="48">
        <f t="shared" si="0"/>
        <v>27.27</v>
      </c>
      <c r="D42" s="54">
        <v>27.27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42</v>
      </c>
      <c r="B43" s="29">
        <v>102.41</v>
      </c>
      <c r="C43" s="48">
        <f t="shared" si="0"/>
        <v>11568.59</v>
      </c>
      <c r="D43" s="54">
        <v>11671</v>
      </c>
      <c r="E43" s="9">
        <f t="shared" si="1"/>
        <v>0.87747408105560787</v>
      </c>
      <c r="F43" s="10">
        <f t="shared" si="2"/>
        <v>99.12252591894439</v>
      </c>
    </row>
    <row r="44" spans="1:6" ht="15.75" thickBot="1" x14ac:dyDescent="0.3">
      <c r="A44" s="11" t="s">
        <v>66</v>
      </c>
      <c r="B44" s="29">
        <v>0</v>
      </c>
      <c r="C44" s="48">
        <f t="shared" si="0"/>
        <v>43.33</v>
      </c>
      <c r="D44" s="54">
        <v>43.33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44</v>
      </c>
      <c r="B45" s="29">
        <v>0</v>
      </c>
      <c r="C45" s="48">
        <f t="shared" ref="C45:C55" si="3">(D45-B45)</f>
        <v>4.5</v>
      </c>
      <c r="D45" s="54">
        <v>4.5</v>
      </c>
      <c r="E45" s="9">
        <f t="shared" ref="E45:E55" si="4">SUM(B45*100/D45)</f>
        <v>0</v>
      </c>
      <c r="F45" s="10">
        <f t="shared" ref="F45:F55" si="5">SUM(C45*100/D45)</f>
        <v>100</v>
      </c>
    </row>
    <row r="46" spans="1:6" ht="15.75" thickBot="1" x14ac:dyDescent="0.3">
      <c r="A46" s="11" t="s">
        <v>45</v>
      </c>
      <c r="B46" s="29">
        <v>2.57</v>
      </c>
      <c r="C46" s="48">
        <f t="shared" si="3"/>
        <v>37.799999999999997</v>
      </c>
      <c r="D46" s="54">
        <v>40.369999999999997</v>
      </c>
      <c r="E46" s="9">
        <f t="shared" si="4"/>
        <v>6.366113450582116</v>
      </c>
      <c r="F46" s="10">
        <f t="shared" si="5"/>
        <v>93.63388654941788</v>
      </c>
    </row>
    <row r="47" spans="1:6" ht="15.75" thickBot="1" x14ac:dyDescent="0.3">
      <c r="A47" s="11" t="s">
        <v>46</v>
      </c>
      <c r="B47" s="29">
        <v>2976.49</v>
      </c>
      <c r="C47" s="48">
        <f t="shared" si="3"/>
        <v>19172.669999999998</v>
      </c>
      <c r="D47" s="54">
        <v>22149.16</v>
      </c>
      <c r="E47" s="9">
        <f t="shared" si="4"/>
        <v>13.438387731182582</v>
      </c>
      <c r="F47" s="10">
        <f t="shared" si="5"/>
        <v>86.561612268817413</v>
      </c>
    </row>
    <row r="48" spans="1:6" ht="15.75" thickBot="1" x14ac:dyDescent="0.3">
      <c r="A48" s="11" t="s">
        <v>60</v>
      </c>
      <c r="B48" s="29">
        <v>0</v>
      </c>
      <c r="C48" s="48">
        <f t="shared" si="3"/>
        <v>1.1200000000000001</v>
      </c>
      <c r="D48" s="54">
        <v>1.1200000000000001</v>
      </c>
      <c r="E48" s="9">
        <f t="shared" si="4"/>
        <v>0</v>
      </c>
      <c r="F48" s="10">
        <f t="shared" si="5"/>
        <v>100</v>
      </c>
    </row>
    <row r="49" spans="1:6" ht="15.75" thickBot="1" x14ac:dyDescent="0.3">
      <c r="A49" s="11" t="s">
        <v>47</v>
      </c>
      <c r="B49" s="29">
        <v>244.95</v>
      </c>
      <c r="C49" s="48">
        <f t="shared" si="3"/>
        <v>908.3599999999999</v>
      </c>
      <c r="D49" s="54">
        <v>1153.31</v>
      </c>
      <c r="E49" s="9">
        <f t="shared" si="4"/>
        <v>21.238868994459427</v>
      </c>
      <c r="F49" s="10">
        <f t="shared" si="5"/>
        <v>78.761131005540562</v>
      </c>
    </row>
    <row r="50" spans="1:6" ht="15.75" thickBot="1" x14ac:dyDescent="0.3">
      <c r="A50" s="11" t="s">
        <v>48</v>
      </c>
      <c r="B50" s="29">
        <v>126.08</v>
      </c>
      <c r="C50" s="48">
        <f t="shared" si="3"/>
        <v>1573.8200000000002</v>
      </c>
      <c r="D50" s="54">
        <v>1699.9</v>
      </c>
      <c r="E50" s="9">
        <f t="shared" si="4"/>
        <v>7.4169068768751103</v>
      </c>
      <c r="F50" s="10">
        <f t="shared" si="5"/>
        <v>92.583093123124897</v>
      </c>
    </row>
    <row r="51" spans="1:6" ht="15.75" thickBot="1" x14ac:dyDescent="0.3">
      <c r="A51" s="11" t="s">
        <v>49</v>
      </c>
      <c r="B51" s="29">
        <v>22.15</v>
      </c>
      <c r="C51" s="48">
        <f t="shared" si="3"/>
        <v>246.04999999999998</v>
      </c>
      <c r="D51" s="54">
        <v>268.2</v>
      </c>
      <c r="E51" s="9">
        <f t="shared" si="4"/>
        <v>8.2587621178225206</v>
      </c>
      <c r="F51" s="10">
        <f t="shared" si="5"/>
        <v>91.741237882177487</v>
      </c>
    </row>
    <row r="52" spans="1:6" ht="15.75" thickBot="1" x14ac:dyDescent="0.3">
      <c r="A52" s="11" t="s">
        <v>50</v>
      </c>
      <c r="B52" s="29">
        <v>11.26</v>
      </c>
      <c r="C52" s="48">
        <f t="shared" si="3"/>
        <v>2038.3100000000002</v>
      </c>
      <c r="D52" s="54">
        <v>2049.5700000000002</v>
      </c>
      <c r="E52" s="9">
        <f t="shared" si="4"/>
        <v>0.54938352922808198</v>
      </c>
      <c r="F52" s="10">
        <f t="shared" si="5"/>
        <v>99.450616470771919</v>
      </c>
    </row>
    <row r="53" spans="1:6" ht="15.75" thickBot="1" x14ac:dyDescent="0.3">
      <c r="A53" s="11" t="s">
        <v>51</v>
      </c>
      <c r="B53" s="29">
        <v>553.21</v>
      </c>
      <c r="C53" s="48">
        <f t="shared" si="3"/>
        <v>1816.67</v>
      </c>
      <c r="D53" s="54">
        <v>2369.88</v>
      </c>
      <c r="E53" s="9">
        <f t="shared" si="4"/>
        <v>23.34337603591743</v>
      </c>
      <c r="F53" s="10">
        <f t="shared" si="5"/>
        <v>76.65662396408257</v>
      </c>
    </row>
    <row r="54" spans="1:6" ht="15.75" thickBot="1" x14ac:dyDescent="0.3">
      <c r="A54" s="11" t="s">
        <v>83</v>
      </c>
      <c r="B54" s="29">
        <v>0</v>
      </c>
      <c r="C54" s="48">
        <f t="shared" si="3"/>
        <v>147.96</v>
      </c>
      <c r="D54" s="54">
        <v>147.96</v>
      </c>
      <c r="E54" s="9">
        <f t="shared" si="4"/>
        <v>0</v>
      </c>
      <c r="F54" s="10">
        <f t="shared" si="5"/>
        <v>100</v>
      </c>
    </row>
    <row r="55" spans="1:6" ht="18.75" thickBot="1" x14ac:dyDescent="0.3">
      <c r="A55" s="31" t="s">
        <v>92</v>
      </c>
      <c r="B55" s="19">
        <f>SUM(B2:B54)</f>
        <v>11757.990000000002</v>
      </c>
      <c r="C55" s="48">
        <f t="shared" si="3"/>
        <v>190492.37</v>
      </c>
      <c r="D55" s="19">
        <v>202250.36</v>
      </c>
      <c r="E55" s="9">
        <f t="shared" si="4"/>
        <v>5.8135817409669892</v>
      </c>
      <c r="F55" s="10">
        <f t="shared" si="5"/>
        <v>94.186418259033019</v>
      </c>
    </row>
  </sheetData>
  <autoFilter ref="A1:F55" xr:uid="{F00B58B3-E482-4462-8194-E3494B1706E7}"/>
  <pageMargins left="0.7" right="0.7" top="0.75" bottom="0.75" header="0.3" footer="0.3"/>
  <pageSetup paperSize="9" scale="84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0019-E87D-4760-8FAA-D49DD3E0A0AB}">
  <dimension ref="A1:F60"/>
  <sheetViews>
    <sheetView zoomScaleNormal="100" workbookViewId="0"/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0.5</v>
      </c>
      <c r="C2" s="48">
        <f>SUM(D2-B2)</f>
        <v>44.28</v>
      </c>
      <c r="D2" s="48">
        <v>44.78</v>
      </c>
      <c r="E2" s="9">
        <f t="shared" ref="E2:E55" si="0">SUM(B2*100/D2)</f>
        <v>1.1165698972755693</v>
      </c>
      <c r="F2" s="10">
        <f t="shared" ref="F2:F55" si="1">SUM(C2*100/D2)</f>
        <v>98.883430102724432</v>
      </c>
    </row>
    <row r="3" spans="1:6" ht="15.75" thickBot="1" x14ac:dyDescent="0.3">
      <c r="A3" s="11" t="s">
        <v>86</v>
      </c>
      <c r="B3" s="29">
        <v>0</v>
      </c>
      <c r="C3" s="48">
        <f t="shared" ref="C3:C56" si="2">SUM(D3-B3)</f>
        <v>26.36</v>
      </c>
      <c r="D3" s="48">
        <v>26.36</v>
      </c>
      <c r="E3" s="9">
        <f t="shared" si="0"/>
        <v>0</v>
      </c>
      <c r="F3" s="10">
        <f t="shared" si="1"/>
        <v>100</v>
      </c>
    </row>
    <row r="4" spans="1:6" ht="15.75" thickBot="1" x14ac:dyDescent="0.3">
      <c r="A4" s="11" t="s">
        <v>81</v>
      </c>
      <c r="B4" s="29">
        <v>124.91</v>
      </c>
      <c r="C4" s="48">
        <f t="shared" si="2"/>
        <v>1368.57</v>
      </c>
      <c r="D4" s="48">
        <v>1493.48</v>
      </c>
      <c r="E4" s="9">
        <f t="shared" si="0"/>
        <v>8.363687494978171</v>
      </c>
      <c r="F4" s="10">
        <f t="shared" si="1"/>
        <v>91.63631250502182</v>
      </c>
    </row>
    <row r="5" spans="1:6" ht="15.75" thickBot="1" x14ac:dyDescent="0.3">
      <c r="A5" s="11" t="s">
        <v>69</v>
      </c>
      <c r="B5" s="29">
        <v>0</v>
      </c>
      <c r="C5" s="48">
        <f t="shared" si="2"/>
        <v>51.87</v>
      </c>
      <c r="D5" s="49">
        <v>51.87</v>
      </c>
      <c r="E5" s="9">
        <f t="shared" si="0"/>
        <v>0</v>
      </c>
      <c r="F5" s="10">
        <f t="shared" si="1"/>
        <v>100</v>
      </c>
    </row>
    <row r="6" spans="1:6" ht="15.75" thickBot="1" x14ac:dyDescent="0.3">
      <c r="A6" s="11" t="s">
        <v>84</v>
      </c>
      <c r="B6" s="29">
        <v>0</v>
      </c>
      <c r="C6" s="48">
        <f t="shared" si="2"/>
        <v>89.76</v>
      </c>
      <c r="D6" s="49">
        <v>89.76</v>
      </c>
      <c r="E6" s="9">
        <f t="shared" si="0"/>
        <v>0</v>
      </c>
      <c r="F6" s="10">
        <f t="shared" si="1"/>
        <v>100</v>
      </c>
    </row>
    <row r="7" spans="1:6" ht="15.75" thickBot="1" x14ac:dyDescent="0.3">
      <c r="A7" s="11" t="s">
        <v>8</v>
      </c>
      <c r="B7" s="29">
        <v>0</v>
      </c>
      <c r="C7" s="48">
        <f t="shared" si="2"/>
        <v>168.05</v>
      </c>
      <c r="D7" s="49">
        <v>168.05</v>
      </c>
      <c r="E7" s="9">
        <f t="shared" si="0"/>
        <v>0</v>
      </c>
      <c r="F7" s="10">
        <f t="shared" si="1"/>
        <v>100</v>
      </c>
    </row>
    <row r="8" spans="1:6" ht="15.75" thickBot="1" x14ac:dyDescent="0.3">
      <c r="A8" s="11" t="s">
        <v>9</v>
      </c>
      <c r="B8" s="29">
        <v>41.6</v>
      </c>
      <c r="C8" s="48">
        <f t="shared" si="2"/>
        <v>6176.5499999999993</v>
      </c>
      <c r="D8" s="49">
        <v>6218.15</v>
      </c>
      <c r="E8" s="9">
        <f t="shared" si="0"/>
        <v>0.66900927124627108</v>
      </c>
      <c r="F8" s="10">
        <f t="shared" si="1"/>
        <v>99.330990728753719</v>
      </c>
    </row>
    <row r="9" spans="1:6" ht="15.75" thickBot="1" x14ac:dyDescent="0.3">
      <c r="A9" s="11" t="s">
        <v>93</v>
      </c>
      <c r="B9" s="29">
        <v>2.86</v>
      </c>
      <c r="C9" s="48">
        <f t="shared" si="2"/>
        <v>81.72</v>
      </c>
      <c r="D9" s="49">
        <v>84.58</v>
      </c>
      <c r="E9" s="9">
        <f t="shared" si="0"/>
        <v>3.3814140458737292</v>
      </c>
      <c r="F9" s="10">
        <f t="shared" si="1"/>
        <v>96.618585954126274</v>
      </c>
    </row>
    <row r="10" spans="1:6" ht="15.75" thickBot="1" x14ac:dyDescent="0.3">
      <c r="A10" s="11" t="s">
        <v>94</v>
      </c>
      <c r="B10" s="29">
        <v>0</v>
      </c>
      <c r="C10" s="48">
        <f t="shared" si="2"/>
        <v>2.2999999999999998</v>
      </c>
      <c r="D10" s="49">
        <v>2.2999999999999998</v>
      </c>
      <c r="E10" s="9">
        <f t="shared" ref="E10" si="3">SUM(B10*100/D10)</f>
        <v>0</v>
      </c>
      <c r="F10" s="10">
        <f t="shared" ref="F10" si="4">SUM(C10*100/D10)</f>
        <v>100</v>
      </c>
    </row>
    <row r="11" spans="1:6" ht="15.75" thickBot="1" x14ac:dyDescent="0.3">
      <c r="A11" s="11" t="s">
        <v>11</v>
      </c>
      <c r="B11" s="29">
        <v>0</v>
      </c>
      <c r="C11" s="48">
        <f t="shared" si="2"/>
        <v>7.5</v>
      </c>
      <c r="D11" s="49">
        <v>7.5</v>
      </c>
      <c r="E11" s="9">
        <f t="shared" si="0"/>
        <v>0</v>
      </c>
      <c r="F11" s="10">
        <f t="shared" si="1"/>
        <v>100</v>
      </c>
    </row>
    <row r="12" spans="1:6" ht="15.75" thickBot="1" x14ac:dyDescent="0.3">
      <c r="A12" s="11" t="s">
        <v>12</v>
      </c>
      <c r="B12" s="29">
        <v>43.66</v>
      </c>
      <c r="C12" s="48">
        <f t="shared" si="2"/>
        <v>334.77</v>
      </c>
      <c r="D12" s="49">
        <v>378.43</v>
      </c>
      <c r="E12" s="9">
        <f t="shared" si="0"/>
        <v>11.53714029014613</v>
      </c>
      <c r="F12" s="10">
        <f t="shared" si="1"/>
        <v>88.462859709853873</v>
      </c>
    </row>
    <row r="13" spans="1:6" ht="15.75" thickBot="1" x14ac:dyDescent="0.3">
      <c r="A13" s="11" t="s">
        <v>13</v>
      </c>
      <c r="B13" s="29">
        <v>0</v>
      </c>
      <c r="C13" s="48">
        <f t="shared" si="2"/>
        <v>413.5</v>
      </c>
      <c r="D13" s="49">
        <v>413.5</v>
      </c>
      <c r="E13" s="9">
        <f t="shared" si="0"/>
        <v>0</v>
      </c>
      <c r="F13" s="10">
        <f t="shared" si="1"/>
        <v>100</v>
      </c>
    </row>
    <row r="14" spans="1:6" ht="15.75" thickBot="1" x14ac:dyDescent="0.3">
      <c r="A14" s="11" t="s">
        <v>14</v>
      </c>
      <c r="B14" s="29">
        <v>0</v>
      </c>
      <c r="C14" s="48">
        <f t="shared" si="2"/>
        <v>223.55</v>
      </c>
      <c r="D14" s="49">
        <v>223.55</v>
      </c>
      <c r="E14" s="9">
        <f t="shared" si="0"/>
        <v>0</v>
      </c>
      <c r="F14" s="10">
        <f t="shared" si="1"/>
        <v>100</v>
      </c>
    </row>
    <row r="15" spans="1:6" ht="15.75" thickBot="1" x14ac:dyDescent="0.3">
      <c r="A15" s="11" t="s">
        <v>15</v>
      </c>
      <c r="B15" s="29">
        <v>0</v>
      </c>
      <c r="C15" s="48">
        <f t="shared" si="2"/>
        <v>1</v>
      </c>
      <c r="D15" s="49">
        <v>1</v>
      </c>
      <c r="E15" s="9">
        <f t="shared" si="0"/>
        <v>0</v>
      </c>
      <c r="F15" s="10">
        <f t="shared" si="1"/>
        <v>100</v>
      </c>
    </row>
    <row r="16" spans="1:6" ht="15.75" thickBot="1" x14ac:dyDescent="0.3">
      <c r="A16" s="11" t="s">
        <v>16</v>
      </c>
      <c r="B16" s="29">
        <v>6591.74</v>
      </c>
      <c r="C16" s="48">
        <f t="shared" si="2"/>
        <v>26643.25</v>
      </c>
      <c r="D16" s="49">
        <v>33234.99</v>
      </c>
      <c r="E16" s="9">
        <f t="shared" si="0"/>
        <v>19.833735469756423</v>
      </c>
      <c r="F16" s="10">
        <f t="shared" si="1"/>
        <v>80.166264530243581</v>
      </c>
    </row>
    <row r="17" spans="1:6" ht="15.75" thickBot="1" x14ac:dyDescent="0.3">
      <c r="A17" s="11" t="s">
        <v>87</v>
      </c>
      <c r="B17" s="29">
        <v>0</v>
      </c>
      <c r="C17" s="48">
        <f t="shared" si="2"/>
        <v>17.82</v>
      </c>
      <c r="D17" s="49">
        <v>17.82</v>
      </c>
      <c r="E17" s="9">
        <f t="shared" ref="E17" si="5">SUM(B17*100/D17)</f>
        <v>0</v>
      </c>
      <c r="F17" s="10">
        <f t="shared" ref="F17" si="6">SUM(C17*100/D17)</f>
        <v>100</v>
      </c>
    </row>
    <row r="18" spans="1:6" ht="15.75" thickBot="1" x14ac:dyDescent="0.3">
      <c r="A18" s="11" t="s">
        <v>88</v>
      </c>
      <c r="B18" s="29">
        <v>0</v>
      </c>
      <c r="C18" s="48">
        <f t="shared" si="2"/>
        <v>7.7</v>
      </c>
      <c r="D18" s="49">
        <v>7.7</v>
      </c>
      <c r="E18" s="9">
        <f t="shared" si="0"/>
        <v>0</v>
      </c>
      <c r="F18" s="10">
        <f t="shared" si="1"/>
        <v>100</v>
      </c>
    </row>
    <row r="19" spans="1:6" ht="15.75" thickBot="1" x14ac:dyDescent="0.3">
      <c r="A19" s="11" t="s">
        <v>17</v>
      </c>
      <c r="B19" s="29">
        <v>0</v>
      </c>
      <c r="C19" s="48">
        <f t="shared" si="2"/>
        <v>10.87</v>
      </c>
      <c r="D19" s="49">
        <v>10.87</v>
      </c>
      <c r="E19" s="9">
        <f t="shared" ref="E19" si="7">SUM(B19*100/D19)</f>
        <v>0</v>
      </c>
      <c r="F19" s="10">
        <f t="shared" ref="F19" si="8">SUM(C19*100/D19)</f>
        <v>100.00000000000001</v>
      </c>
    </row>
    <row r="20" spans="1:6" ht="15.75" thickBot="1" x14ac:dyDescent="0.3">
      <c r="A20" s="11" t="s">
        <v>18</v>
      </c>
      <c r="B20" s="29">
        <v>128.12</v>
      </c>
      <c r="C20" s="48">
        <f t="shared" si="2"/>
        <v>102.53</v>
      </c>
      <c r="D20" s="49">
        <v>230.65</v>
      </c>
      <c r="E20" s="9">
        <f t="shared" si="0"/>
        <v>55.547366139171906</v>
      </c>
      <c r="F20" s="10">
        <f t="shared" si="1"/>
        <v>44.452633860828094</v>
      </c>
    </row>
    <row r="21" spans="1:6" ht="15.75" thickBot="1" x14ac:dyDescent="0.3">
      <c r="A21" s="11" t="s">
        <v>19</v>
      </c>
      <c r="B21" s="29">
        <v>7.85</v>
      </c>
      <c r="C21" s="48">
        <f t="shared" si="2"/>
        <v>62.43</v>
      </c>
      <c r="D21" s="49">
        <v>70.28</v>
      </c>
      <c r="E21" s="9">
        <f t="shared" si="0"/>
        <v>11.169607285145133</v>
      </c>
      <c r="F21" s="10">
        <f t="shared" si="1"/>
        <v>88.830392714854867</v>
      </c>
    </row>
    <row r="22" spans="1:6" ht="15.75" thickBot="1" x14ac:dyDescent="0.3">
      <c r="A22" s="11" t="s">
        <v>20</v>
      </c>
      <c r="B22" s="29">
        <v>1.6</v>
      </c>
      <c r="C22" s="48">
        <f t="shared" si="2"/>
        <v>0</v>
      </c>
      <c r="D22" s="49">
        <v>1.6</v>
      </c>
      <c r="E22" s="9">
        <f t="shared" si="0"/>
        <v>100</v>
      </c>
      <c r="F22" s="10">
        <f t="shared" si="1"/>
        <v>0</v>
      </c>
    </row>
    <row r="23" spans="1:6" ht="15.75" thickBot="1" x14ac:dyDescent="0.3">
      <c r="A23" s="11" t="s">
        <v>90</v>
      </c>
      <c r="B23" s="29">
        <v>647.76</v>
      </c>
      <c r="C23" s="48">
        <f t="shared" si="2"/>
        <v>3138.51</v>
      </c>
      <c r="D23" s="49">
        <v>3786.27</v>
      </c>
      <c r="E23" s="9">
        <f t="shared" si="0"/>
        <v>17.108130165043697</v>
      </c>
      <c r="F23" s="10">
        <f t="shared" si="1"/>
        <v>82.89186983495631</v>
      </c>
    </row>
    <row r="24" spans="1:6" ht="15.75" thickBot="1" x14ac:dyDescent="0.3">
      <c r="A24" s="11" t="s">
        <v>22</v>
      </c>
      <c r="B24" s="29">
        <v>0.8</v>
      </c>
      <c r="C24" s="48">
        <f t="shared" si="2"/>
        <v>1.9999999999999998</v>
      </c>
      <c r="D24" s="49">
        <v>2.8</v>
      </c>
      <c r="E24" s="9">
        <f t="shared" si="0"/>
        <v>28.571428571428573</v>
      </c>
      <c r="F24" s="10">
        <f t="shared" si="1"/>
        <v>71.428571428571416</v>
      </c>
    </row>
    <row r="25" spans="1:6" ht="15.75" thickBot="1" x14ac:dyDescent="0.3">
      <c r="A25" s="11" t="s">
        <v>23</v>
      </c>
      <c r="B25" s="29">
        <v>1642.57</v>
      </c>
      <c r="C25" s="48">
        <f t="shared" si="2"/>
        <v>53424.01</v>
      </c>
      <c r="D25" s="49">
        <v>55066.58</v>
      </c>
      <c r="E25" s="9">
        <f t="shared" si="0"/>
        <v>2.9828799972687605</v>
      </c>
      <c r="F25" s="10">
        <f t="shared" si="1"/>
        <v>97.017120002731232</v>
      </c>
    </row>
    <row r="26" spans="1:6" ht="15.75" thickBot="1" x14ac:dyDescent="0.3">
      <c r="A26" s="11" t="s">
        <v>24</v>
      </c>
      <c r="B26" s="29">
        <v>478.76</v>
      </c>
      <c r="C26" s="48">
        <f t="shared" si="2"/>
        <v>22622.33</v>
      </c>
      <c r="D26" s="49">
        <v>23101.09</v>
      </c>
      <c r="E26" s="9">
        <f t="shared" si="0"/>
        <v>2.0724563213250975</v>
      </c>
      <c r="F26" s="10">
        <f t="shared" si="1"/>
        <v>97.927543678674908</v>
      </c>
    </row>
    <row r="27" spans="1:6" ht="15.75" thickBot="1" x14ac:dyDescent="0.3">
      <c r="A27" s="11" t="s">
        <v>57</v>
      </c>
      <c r="B27" s="29">
        <v>5.22</v>
      </c>
      <c r="C27" s="48">
        <f t="shared" si="2"/>
        <v>50.76</v>
      </c>
      <c r="D27" s="49">
        <v>55.98</v>
      </c>
      <c r="E27" s="9">
        <f t="shared" si="0"/>
        <v>9.32475884244373</v>
      </c>
      <c r="F27" s="10">
        <f t="shared" si="1"/>
        <v>90.675241157556272</v>
      </c>
    </row>
    <row r="28" spans="1:6" ht="15.75" thickBot="1" x14ac:dyDescent="0.3">
      <c r="A28" s="11" t="s">
        <v>58</v>
      </c>
      <c r="B28" s="29">
        <v>61.7</v>
      </c>
      <c r="C28" s="48">
        <f t="shared" si="2"/>
        <v>1715.6</v>
      </c>
      <c r="D28" s="49">
        <v>1777.3</v>
      </c>
      <c r="E28" s="9">
        <f t="shared" si="0"/>
        <v>3.4715579812074497</v>
      </c>
      <c r="F28" s="10">
        <f t="shared" si="1"/>
        <v>96.528442018792546</v>
      </c>
    </row>
    <row r="29" spans="1:6" ht="15.75" thickBot="1" x14ac:dyDescent="0.3">
      <c r="A29" s="11" t="s">
        <v>65</v>
      </c>
      <c r="B29" s="29">
        <v>0</v>
      </c>
      <c r="C29" s="48">
        <f t="shared" si="2"/>
        <v>0.4</v>
      </c>
      <c r="D29" s="49">
        <v>0.4</v>
      </c>
      <c r="E29" s="9">
        <f t="shared" si="0"/>
        <v>0</v>
      </c>
      <c r="F29" s="10">
        <f t="shared" si="1"/>
        <v>100</v>
      </c>
    </row>
    <row r="30" spans="1:6" ht="15.75" thickBot="1" x14ac:dyDescent="0.3">
      <c r="A30" s="11" t="s">
        <v>95</v>
      </c>
      <c r="B30" s="29">
        <v>0</v>
      </c>
      <c r="C30" s="48">
        <f t="shared" si="2"/>
        <v>5</v>
      </c>
      <c r="D30" s="49">
        <v>5</v>
      </c>
      <c r="E30" s="9">
        <f t="shared" ref="E30" si="9">SUM(B30*100/D30)</f>
        <v>0</v>
      </c>
      <c r="F30" s="10">
        <f t="shared" ref="F30" si="10">SUM(C30*100/D30)</f>
        <v>100</v>
      </c>
    </row>
    <row r="31" spans="1:6" ht="15.75" thickBot="1" x14ac:dyDescent="0.3">
      <c r="A31" s="11" t="s">
        <v>27</v>
      </c>
      <c r="B31" s="29">
        <v>925.17</v>
      </c>
      <c r="C31" s="48">
        <f t="shared" si="2"/>
        <v>5496.11</v>
      </c>
      <c r="D31" s="49">
        <v>6421.28</v>
      </c>
      <c r="E31" s="9">
        <f t="shared" si="0"/>
        <v>14.40787506540752</v>
      </c>
      <c r="F31" s="10">
        <f t="shared" si="1"/>
        <v>85.592124934592476</v>
      </c>
    </row>
    <row r="32" spans="1:6" ht="15.75" thickBot="1" x14ac:dyDescent="0.3">
      <c r="A32" s="11" t="s">
        <v>96</v>
      </c>
      <c r="B32" s="29">
        <v>38.53</v>
      </c>
      <c r="C32" s="48">
        <f t="shared" si="2"/>
        <v>0</v>
      </c>
      <c r="D32" s="49">
        <v>38.53</v>
      </c>
      <c r="E32" s="9">
        <f t="shared" ref="E32" si="11">SUM(B32*100/D32)</f>
        <v>100</v>
      </c>
      <c r="F32" s="10">
        <f t="shared" ref="F32" si="12">SUM(C32*100/D32)</f>
        <v>0</v>
      </c>
    </row>
    <row r="33" spans="1:6" ht="15.75" thickBot="1" x14ac:dyDescent="0.3">
      <c r="A33" s="11" t="s">
        <v>97</v>
      </c>
      <c r="B33" s="29">
        <v>69.03</v>
      </c>
      <c r="C33" s="48">
        <f t="shared" si="2"/>
        <v>97.859999999999985</v>
      </c>
      <c r="D33" s="49">
        <v>166.89</v>
      </c>
      <c r="E33" s="9">
        <f t="shared" ref="E33" si="13">SUM(B33*100/D33)</f>
        <v>41.362574150638146</v>
      </c>
      <c r="F33" s="10">
        <f t="shared" ref="F33" si="14">SUM(C33*100/D33)</f>
        <v>58.637425849361847</v>
      </c>
    </row>
    <row r="34" spans="1:6" ht="15.75" thickBot="1" x14ac:dyDescent="0.3">
      <c r="A34" s="11" t="s">
        <v>98</v>
      </c>
      <c r="B34" s="29">
        <v>0</v>
      </c>
      <c r="C34" s="48">
        <f t="shared" si="2"/>
        <v>17.97</v>
      </c>
      <c r="D34" s="49">
        <v>17.97</v>
      </c>
      <c r="E34" s="9">
        <f t="shared" si="0"/>
        <v>0</v>
      </c>
      <c r="F34" s="10">
        <f t="shared" si="1"/>
        <v>100</v>
      </c>
    </row>
    <row r="35" spans="1:6" ht="15.75" thickBot="1" x14ac:dyDescent="0.3">
      <c r="A35" s="11" t="s">
        <v>30</v>
      </c>
      <c r="B35" s="29">
        <v>0</v>
      </c>
      <c r="C35" s="48">
        <f t="shared" si="2"/>
        <v>8.9</v>
      </c>
      <c r="D35" s="49">
        <v>8.9</v>
      </c>
      <c r="E35" s="9">
        <f t="shared" si="0"/>
        <v>0</v>
      </c>
      <c r="F35" s="10">
        <f t="shared" si="1"/>
        <v>100</v>
      </c>
    </row>
    <row r="36" spans="1:6" ht="15.75" thickBot="1" x14ac:dyDescent="0.3">
      <c r="A36" s="11" t="s">
        <v>91</v>
      </c>
      <c r="B36" s="29">
        <v>20.76</v>
      </c>
      <c r="C36" s="48">
        <f t="shared" si="2"/>
        <v>7727.2</v>
      </c>
      <c r="D36" s="49">
        <v>7747.96</v>
      </c>
      <c r="E36" s="9">
        <f t="shared" si="0"/>
        <v>0.26794149685852792</v>
      </c>
      <c r="F36" s="10">
        <f t="shared" si="1"/>
        <v>99.732058503141474</v>
      </c>
    </row>
    <row r="37" spans="1:6" ht="15.75" thickBot="1" x14ac:dyDescent="0.3">
      <c r="A37" s="11" t="s">
        <v>32</v>
      </c>
      <c r="B37" s="29">
        <v>0</v>
      </c>
      <c r="C37" s="48">
        <f t="shared" si="2"/>
        <v>3</v>
      </c>
      <c r="D37" s="49">
        <v>3</v>
      </c>
      <c r="E37" s="9">
        <f t="shared" si="0"/>
        <v>0</v>
      </c>
      <c r="F37" s="10">
        <f t="shared" si="1"/>
        <v>100</v>
      </c>
    </row>
    <row r="38" spans="1:6" ht="15.75" thickBot="1" x14ac:dyDescent="0.3">
      <c r="A38" s="11" t="s">
        <v>33</v>
      </c>
      <c r="B38" s="29">
        <v>238.62</v>
      </c>
      <c r="C38" s="48">
        <f t="shared" si="2"/>
        <v>8669.7099999999991</v>
      </c>
      <c r="D38" s="49">
        <v>8908.33</v>
      </c>
      <c r="E38" s="9">
        <f t="shared" si="0"/>
        <v>2.6786165308200305</v>
      </c>
      <c r="F38" s="10">
        <f t="shared" si="1"/>
        <v>97.321383469179963</v>
      </c>
    </row>
    <row r="39" spans="1:6" ht="15.75" thickBot="1" x14ac:dyDescent="0.3">
      <c r="A39" s="11" t="s">
        <v>34</v>
      </c>
      <c r="B39" s="29">
        <v>11.4</v>
      </c>
      <c r="C39" s="48">
        <f t="shared" si="2"/>
        <v>118.44999999999999</v>
      </c>
      <c r="D39" s="49">
        <v>129.85</v>
      </c>
      <c r="E39" s="9">
        <f t="shared" si="0"/>
        <v>8.7793608009241435</v>
      </c>
      <c r="F39" s="10">
        <f t="shared" si="1"/>
        <v>91.220639199075848</v>
      </c>
    </row>
    <row r="40" spans="1:6" ht="15.75" thickBot="1" x14ac:dyDescent="0.3">
      <c r="A40" s="11" t="s">
        <v>35</v>
      </c>
      <c r="B40" s="29">
        <v>47.99</v>
      </c>
      <c r="C40" s="48">
        <f t="shared" si="2"/>
        <v>2132.8000000000002</v>
      </c>
      <c r="D40" s="49">
        <v>2180.79</v>
      </c>
      <c r="E40" s="9">
        <f t="shared" si="0"/>
        <v>2.200578689374034</v>
      </c>
      <c r="F40" s="10">
        <f t="shared" si="1"/>
        <v>97.799421310625988</v>
      </c>
    </row>
    <row r="41" spans="1:6" ht="15.75" thickBot="1" x14ac:dyDescent="0.3">
      <c r="A41" s="11" t="s">
        <v>36</v>
      </c>
      <c r="B41" s="29">
        <v>12.97</v>
      </c>
      <c r="C41" s="48">
        <f t="shared" si="2"/>
        <v>227.75</v>
      </c>
      <c r="D41" s="49">
        <v>240.72</v>
      </c>
      <c r="E41" s="9">
        <f t="shared" si="0"/>
        <v>5.3880026586905947</v>
      </c>
      <c r="F41" s="10">
        <f t="shared" si="1"/>
        <v>94.611997341309404</v>
      </c>
    </row>
    <row r="42" spans="1:6" ht="15.75" thickBot="1" x14ac:dyDescent="0.3">
      <c r="A42" s="11" t="s">
        <v>70</v>
      </c>
      <c r="B42" s="29">
        <v>0</v>
      </c>
      <c r="C42" s="48">
        <f t="shared" si="2"/>
        <v>2.2999999999999998</v>
      </c>
      <c r="D42" s="49">
        <v>2.2999999999999998</v>
      </c>
      <c r="E42" s="9">
        <f t="shared" ref="E42" si="15">SUM(B42*100/D42)</f>
        <v>0</v>
      </c>
      <c r="F42" s="10">
        <f t="shared" ref="F42" si="16">SUM(C42*100/D42)</f>
        <v>100</v>
      </c>
    </row>
    <row r="43" spans="1:6" ht="15.75" thickBot="1" x14ac:dyDescent="0.3">
      <c r="A43" s="11" t="s">
        <v>38</v>
      </c>
      <c r="B43" s="29">
        <v>0</v>
      </c>
      <c r="C43" s="48">
        <f t="shared" si="2"/>
        <v>9818.98</v>
      </c>
      <c r="D43" s="49">
        <v>9818.98</v>
      </c>
      <c r="E43" s="9">
        <f t="shared" si="0"/>
        <v>0</v>
      </c>
      <c r="F43" s="10">
        <f t="shared" si="1"/>
        <v>100</v>
      </c>
    </row>
    <row r="44" spans="1:6" ht="15.75" thickBot="1" x14ac:dyDescent="0.3">
      <c r="A44" s="11" t="s">
        <v>39</v>
      </c>
      <c r="B44" s="29">
        <v>17.27</v>
      </c>
      <c r="C44" s="48">
        <f t="shared" si="2"/>
        <v>380.33000000000004</v>
      </c>
      <c r="D44" s="49">
        <v>397.6</v>
      </c>
      <c r="E44" s="9">
        <f t="shared" si="0"/>
        <v>4.3435613682092553</v>
      </c>
      <c r="F44" s="10">
        <f t="shared" si="1"/>
        <v>95.656438631790763</v>
      </c>
    </row>
    <row r="45" spans="1:6" ht="15.75" thickBot="1" x14ac:dyDescent="0.3">
      <c r="A45" s="11" t="s">
        <v>40</v>
      </c>
      <c r="B45" s="29">
        <v>7.22</v>
      </c>
      <c r="C45" s="48">
        <f t="shared" si="2"/>
        <v>1156.24</v>
      </c>
      <c r="D45" s="49">
        <v>1163.46</v>
      </c>
      <c r="E45" s="9">
        <f t="shared" si="0"/>
        <v>0.62056280404998876</v>
      </c>
      <c r="F45" s="10">
        <f t="shared" si="1"/>
        <v>99.379437195950004</v>
      </c>
    </row>
    <row r="46" spans="1:6" ht="15.75" thickBot="1" x14ac:dyDescent="0.3">
      <c r="A46" s="11" t="s">
        <v>41</v>
      </c>
      <c r="B46" s="29">
        <v>0</v>
      </c>
      <c r="C46" s="48">
        <f t="shared" si="2"/>
        <v>4.9000000000000004</v>
      </c>
      <c r="D46" s="49">
        <v>4.9000000000000004</v>
      </c>
      <c r="E46" s="9">
        <f t="shared" si="0"/>
        <v>0</v>
      </c>
      <c r="F46" s="10">
        <f t="shared" si="1"/>
        <v>100</v>
      </c>
    </row>
    <row r="47" spans="1:6" ht="15.75" thickBot="1" x14ac:dyDescent="0.3">
      <c r="A47" s="11" t="s">
        <v>42</v>
      </c>
      <c r="B47" s="29">
        <v>103.97</v>
      </c>
      <c r="C47" s="48">
        <f t="shared" si="2"/>
        <v>11053.970000000001</v>
      </c>
      <c r="D47" s="49">
        <v>11157.94</v>
      </c>
      <c r="E47" s="9">
        <f t="shared" si="0"/>
        <v>0.93180282381873347</v>
      </c>
      <c r="F47" s="10">
        <f t="shared" si="1"/>
        <v>99.068197176181258</v>
      </c>
    </row>
    <row r="48" spans="1:6" ht="15.75" thickBot="1" x14ac:dyDescent="0.3">
      <c r="A48" s="11" t="s">
        <v>66</v>
      </c>
      <c r="B48" s="29">
        <v>0</v>
      </c>
      <c r="C48" s="48">
        <f t="shared" si="2"/>
        <v>51.12</v>
      </c>
      <c r="D48" s="49">
        <v>51.12</v>
      </c>
      <c r="E48" s="9">
        <f t="shared" si="0"/>
        <v>0</v>
      </c>
      <c r="F48" s="10">
        <f t="shared" si="1"/>
        <v>100</v>
      </c>
    </row>
    <row r="49" spans="1:6" ht="15.75" thickBot="1" x14ac:dyDescent="0.3">
      <c r="A49" s="11" t="s">
        <v>44</v>
      </c>
      <c r="B49" s="29">
        <v>15</v>
      </c>
      <c r="C49" s="48">
        <f t="shared" si="2"/>
        <v>36.71</v>
      </c>
      <c r="D49" s="49">
        <v>51.71</v>
      </c>
      <c r="E49" s="9">
        <f t="shared" si="0"/>
        <v>29.007928833881259</v>
      </c>
      <c r="F49" s="10">
        <f t="shared" si="1"/>
        <v>70.992071166118734</v>
      </c>
    </row>
    <row r="50" spans="1:6" ht="15.75" thickBot="1" x14ac:dyDescent="0.3">
      <c r="A50" s="11" t="s">
        <v>99</v>
      </c>
      <c r="B50" s="29">
        <v>0</v>
      </c>
      <c r="C50" s="48">
        <f t="shared" si="2"/>
        <v>58.95</v>
      </c>
      <c r="D50" s="49">
        <v>58.95</v>
      </c>
      <c r="E50" s="9">
        <f t="shared" si="0"/>
        <v>0</v>
      </c>
      <c r="F50" s="10">
        <f t="shared" si="1"/>
        <v>100</v>
      </c>
    </row>
    <row r="51" spans="1:6" ht="15.75" thickBot="1" x14ac:dyDescent="0.3">
      <c r="A51" s="11" t="s">
        <v>46</v>
      </c>
      <c r="B51" s="29">
        <v>3094.83</v>
      </c>
      <c r="C51" s="48">
        <f t="shared" si="2"/>
        <v>14489.230000000001</v>
      </c>
      <c r="D51" s="49">
        <v>17584.060000000001</v>
      </c>
      <c r="E51" s="9">
        <f t="shared" si="0"/>
        <v>17.600201546173068</v>
      </c>
      <c r="F51" s="10">
        <f t="shared" si="1"/>
        <v>82.399798453826932</v>
      </c>
    </row>
    <row r="52" spans="1:6" ht="15.75" thickBot="1" x14ac:dyDescent="0.3">
      <c r="A52" s="11" t="s">
        <v>60</v>
      </c>
      <c r="B52" s="29">
        <v>0</v>
      </c>
      <c r="C52" s="48">
        <f t="shared" si="2"/>
        <v>1.1200000000000001</v>
      </c>
      <c r="D52" s="49">
        <v>1.1200000000000001</v>
      </c>
      <c r="E52" s="9">
        <f t="shared" si="0"/>
        <v>0</v>
      </c>
      <c r="F52" s="10">
        <f t="shared" si="1"/>
        <v>100</v>
      </c>
    </row>
    <row r="53" spans="1:6" ht="15.75" thickBot="1" x14ac:dyDescent="0.3">
      <c r="A53" s="11" t="s">
        <v>47</v>
      </c>
      <c r="B53" s="29">
        <v>246.97</v>
      </c>
      <c r="C53" s="48">
        <f t="shared" si="2"/>
        <v>650.55999999999995</v>
      </c>
      <c r="D53" s="49">
        <v>897.53</v>
      </c>
      <c r="E53" s="9">
        <f t="shared" si="0"/>
        <v>27.516628970619369</v>
      </c>
      <c r="F53" s="10">
        <f t="shared" si="1"/>
        <v>72.483371029380621</v>
      </c>
    </row>
    <row r="54" spans="1:6" ht="15.75" thickBot="1" x14ac:dyDescent="0.3">
      <c r="A54" s="11" t="s">
        <v>48</v>
      </c>
      <c r="B54" s="29">
        <v>71.87</v>
      </c>
      <c r="C54" s="48">
        <f t="shared" si="2"/>
        <v>1009.9399999999999</v>
      </c>
      <c r="D54" s="49">
        <v>1081.81</v>
      </c>
      <c r="E54" s="9">
        <f t="shared" si="0"/>
        <v>6.6434956230761415</v>
      </c>
      <c r="F54" s="10">
        <f t="shared" si="1"/>
        <v>93.356504376923866</v>
      </c>
    </row>
    <row r="55" spans="1:6" ht="15.75" thickBot="1" x14ac:dyDescent="0.3">
      <c r="A55" s="11" t="s">
        <v>49</v>
      </c>
      <c r="B55" s="29">
        <v>76.040000000000006</v>
      </c>
      <c r="C55" s="48">
        <f t="shared" si="2"/>
        <v>215.34999999999997</v>
      </c>
      <c r="D55" s="49">
        <v>291.39</v>
      </c>
      <c r="E55" s="9">
        <f t="shared" si="0"/>
        <v>26.095610693572194</v>
      </c>
      <c r="F55" s="10">
        <f t="shared" si="1"/>
        <v>73.904389306427802</v>
      </c>
    </row>
    <row r="56" spans="1:6" ht="15.75" thickBot="1" x14ac:dyDescent="0.3">
      <c r="A56" s="11" t="s">
        <v>100</v>
      </c>
      <c r="B56" s="29">
        <v>0</v>
      </c>
      <c r="C56" s="48">
        <f t="shared" si="2"/>
        <v>69.900000000000006</v>
      </c>
      <c r="D56" s="49">
        <v>69.900000000000006</v>
      </c>
      <c r="E56" s="9">
        <f t="shared" ref="E56" si="17">SUM(B56*100/D56)</f>
        <v>0</v>
      </c>
      <c r="F56" s="10">
        <f t="shared" ref="F56" si="18">SUM(C56*100/D56)</f>
        <v>100</v>
      </c>
    </row>
    <row r="57" spans="1:6" ht="15.75" thickBot="1" x14ac:dyDescent="0.3">
      <c r="A57" s="11" t="s">
        <v>50</v>
      </c>
      <c r="B57" s="29">
        <v>16.39</v>
      </c>
      <c r="C57" s="48">
        <f>SUM(D57-B57)</f>
        <v>1685.1399999999999</v>
      </c>
      <c r="D57" s="49">
        <v>1701.53</v>
      </c>
      <c r="E57" s="9">
        <f>SUM(B57*100/D57)</f>
        <v>0.96325072140955492</v>
      </c>
      <c r="F57" s="10">
        <f>SUM(C57*100/D57)</f>
        <v>99.036749278590449</v>
      </c>
    </row>
    <row r="58" spans="1:6" ht="15.75" thickBot="1" x14ac:dyDescent="0.3">
      <c r="A58" s="11" t="s">
        <v>51</v>
      </c>
      <c r="B58" s="29">
        <v>1221.5999999999999</v>
      </c>
      <c r="C58" s="48">
        <f>SUM(D58-B58)</f>
        <v>1871.5</v>
      </c>
      <c r="D58" s="49">
        <v>3093.1</v>
      </c>
      <c r="E58" s="9">
        <f>SUM(B58*100/D58)</f>
        <v>39.49435841065597</v>
      </c>
      <c r="F58" s="10">
        <f>SUM(C58*100/D58)</f>
        <v>60.505641589344023</v>
      </c>
    </row>
    <row r="59" spans="1:6" ht="15.75" thickBot="1" x14ac:dyDescent="0.3">
      <c r="A59" s="11" t="s">
        <v>83</v>
      </c>
      <c r="B59" s="29">
        <v>32.520000000000003</v>
      </c>
      <c r="C59" s="48">
        <f>SUM(D59-B59)</f>
        <v>73.66</v>
      </c>
      <c r="D59" s="49">
        <v>106.18</v>
      </c>
      <c r="E59" s="9">
        <f>SUM(B59*100/D59)</f>
        <v>30.627236767752876</v>
      </c>
      <c r="F59" s="10">
        <f>SUM(C59*100/D59)</f>
        <v>69.372763232247124</v>
      </c>
    </row>
    <row r="60" spans="1:6" ht="18.75" thickBot="1" x14ac:dyDescent="0.3">
      <c r="A60" s="31" t="s">
        <v>92</v>
      </c>
      <c r="B60" s="58">
        <v>16047.800000000003</v>
      </c>
      <c r="C60" s="59">
        <f>SUM(D60-B60)</f>
        <v>183922.63999999996</v>
      </c>
      <c r="D60" s="26">
        <v>199970.43999999997</v>
      </c>
      <c r="E60" s="42">
        <f>SUM(B60*100/D60)</f>
        <v>8.0250861077267235</v>
      </c>
      <c r="F60" s="10">
        <f>SUM(C60*100/D60)</f>
        <v>91.974913892273278</v>
      </c>
    </row>
  </sheetData>
  <autoFilter ref="A1:F60" xr:uid="{F00B58B3-E482-4462-8194-E3494B1706E7}"/>
  <pageMargins left="0.70866141732283472" right="0.70866141732283472" top="0.74803149606299213" bottom="0.74803149606299213" header="0.31496062992125984" footer="0.31496062992125984"/>
  <pageSetup paperSize="9" scale="78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728F-F66D-4DA8-B177-B2D6D250DD5F}">
  <dimension ref="A1:F58"/>
  <sheetViews>
    <sheetView topLeftCell="A4" zoomScale="120" zoomScaleNormal="120" workbookViewId="0"/>
  </sheetViews>
  <sheetFormatPr defaultRowHeight="12.75" x14ac:dyDescent="0.2"/>
  <cols>
    <col min="1" max="1" width="37" style="62" customWidth="1"/>
    <col min="2" max="2" width="13.28515625" style="62" customWidth="1"/>
    <col min="3" max="3" width="17.42578125" style="62" customWidth="1"/>
    <col min="4" max="4" width="15.42578125" style="62" bestFit="1" customWidth="1"/>
    <col min="5" max="5" width="11.85546875" style="62" customWidth="1"/>
    <col min="6" max="6" width="17.85546875" style="62" customWidth="1"/>
    <col min="7" max="16384" width="9.140625" style="62"/>
  </cols>
  <sheetData>
    <row r="1" spans="1:6" ht="39" thickBot="1" x14ac:dyDescent="0.25">
      <c r="A1" s="76" t="s">
        <v>0</v>
      </c>
      <c r="B1" s="77" t="s">
        <v>1</v>
      </c>
      <c r="C1" s="80" t="s">
        <v>2</v>
      </c>
      <c r="D1" s="78" t="s">
        <v>3</v>
      </c>
      <c r="E1" s="77" t="s">
        <v>4</v>
      </c>
      <c r="F1" s="79" t="s">
        <v>5</v>
      </c>
    </row>
    <row r="2" spans="1:6" ht="13.5" thickBot="1" x14ac:dyDescent="0.25">
      <c r="A2" s="71" t="s">
        <v>6</v>
      </c>
      <c r="B2" s="72">
        <v>1.35</v>
      </c>
      <c r="C2" s="73">
        <f>D2-B2</f>
        <v>48.24</v>
      </c>
      <c r="D2" s="74">
        <v>49.59</v>
      </c>
      <c r="E2" s="75">
        <f>B2/D2*100</f>
        <v>2.7223230490018149</v>
      </c>
      <c r="F2" s="10">
        <f>C2/D2*100</f>
        <v>97.277676950998185</v>
      </c>
    </row>
    <row r="3" spans="1:6" ht="13.5" thickBot="1" x14ac:dyDescent="0.25">
      <c r="A3" s="63" t="s">
        <v>86</v>
      </c>
      <c r="B3" s="29">
        <v>0</v>
      </c>
      <c r="C3" s="48">
        <v>100.19</v>
      </c>
      <c r="D3" s="66">
        <v>100.19</v>
      </c>
      <c r="E3" s="9">
        <f>B3/D3*100</f>
        <v>0</v>
      </c>
      <c r="F3" s="10">
        <f>C3/D3*100</f>
        <v>100</v>
      </c>
    </row>
    <row r="4" spans="1:6" ht="13.5" thickBot="1" x14ac:dyDescent="0.25">
      <c r="A4" s="63" t="s">
        <v>101</v>
      </c>
      <c r="B4" s="29">
        <v>182.83</v>
      </c>
      <c r="C4" s="48">
        <f t="shared" ref="C4:C46" si="0">D4-B4</f>
        <v>1595.77</v>
      </c>
      <c r="D4" s="66">
        <v>1778.6</v>
      </c>
      <c r="E4" s="9">
        <f t="shared" ref="E4:E46" si="1">B4/D4*100</f>
        <v>10.279433262116273</v>
      </c>
      <c r="F4" s="10">
        <f t="shared" ref="F4:F46" si="2">C4/D4*100</f>
        <v>89.720566737883729</v>
      </c>
    </row>
    <row r="5" spans="1:6" ht="13.5" thickBot="1" x14ac:dyDescent="0.25">
      <c r="A5" s="63" t="s">
        <v>69</v>
      </c>
      <c r="B5" s="29">
        <v>0</v>
      </c>
      <c r="C5" s="48">
        <f t="shared" si="0"/>
        <v>129.32</v>
      </c>
      <c r="D5" s="49">
        <v>129.32</v>
      </c>
      <c r="E5" s="9">
        <f t="shared" si="1"/>
        <v>0</v>
      </c>
      <c r="F5" s="10">
        <f t="shared" si="2"/>
        <v>100</v>
      </c>
    </row>
    <row r="6" spans="1:6" ht="13.5" thickBot="1" x14ac:dyDescent="0.25">
      <c r="A6" s="63" t="s">
        <v>84</v>
      </c>
      <c r="B6" s="29">
        <v>0</v>
      </c>
      <c r="C6" s="48">
        <f t="shared" si="0"/>
        <v>18.37</v>
      </c>
      <c r="D6" s="49">
        <v>18.37</v>
      </c>
      <c r="E6" s="9">
        <f t="shared" si="1"/>
        <v>0</v>
      </c>
      <c r="F6" s="10">
        <f t="shared" si="2"/>
        <v>100</v>
      </c>
    </row>
    <row r="7" spans="1:6" ht="13.5" thickBot="1" x14ac:dyDescent="0.25">
      <c r="A7" s="63" t="s">
        <v>8</v>
      </c>
      <c r="B7" s="29">
        <v>2.2000000000000002</v>
      </c>
      <c r="C7" s="48">
        <f t="shared" si="0"/>
        <v>171.71</v>
      </c>
      <c r="D7" s="49">
        <v>173.91</v>
      </c>
      <c r="E7" s="9">
        <f t="shared" si="1"/>
        <v>1.2650221378874131</v>
      </c>
      <c r="F7" s="10">
        <f t="shared" si="2"/>
        <v>98.734977862112601</v>
      </c>
    </row>
    <row r="8" spans="1:6" ht="13.5" thickBot="1" x14ac:dyDescent="0.25">
      <c r="A8" s="63" t="s">
        <v>9</v>
      </c>
      <c r="B8" s="29">
        <v>33.92</v>
      </c>
      <c r="C8" s="48">
        <f t="shared" si="0"/>
        <v>6818.34</v>
      </c>
      <c r="D8" s="49">
        <v>6852.26</v>
      </c>
      <c r="E8" s="9">
        <f t="shared" si="1"/>
        <v>0.49501916156129511</v>
      </c>
      <c r="F8" s="10">
        <f t="shared" si="2"/>
        <v>99.504980838438712</v>
      </c>
    </row>
    <row r="9" spans="1:6" ht="13.5" thickBot="1" x14ac:dyDescent="0.25">
      <c r="A9" s="63" t="s">
        <v>62</v>
      </c>
      <c r="B9" s="29">
        <v>7.04</v>
      </c>
      <c r="C9" s="48">
        <f t="shared" si="0"/>
        <v>37.28</v>
      </c>
      <c r="D9" s="49">
        <v>44.32</v>
      </c>
      <c r="E9" s="9">
        <f t="shared" si="1"/>
        <v>15.884476534296029</v>
      </c>
      <c r="F9" s="10">
        <f t="shared" si="2"/>
        <v>84.115523465703973</v>
      </c>
    </row>
    <row r="10" spans="1:6" ht="13.5" thickBot="1" x14ac:dyDescent="0.25">
      <c r="A10" s="63" t="s">
        <v>75</v>
      </c>
      <c r="B10" s="29">
        <v>5</v>
      </c>
      <c r="C10" s="48">
        <f t="shared" si="0"/>
        <v>7.5</v>
      </c>
      <c r="D10" s="49">
        <v>12.5</v>
      </c>
      <c r="E10" s="9">
        <f t="shared" si="1"/>
        <v>40</v>
      </c>
      <c r="F10" s="10">
        <f t="shared" si="2"/>
        <v>60</v>
      </c>
    </row>
    <row r="11" spans="1:6" ht="13.5" thickBot="1" x14ac:dyDescent="0.25">
      <c r="A11" s="63" t="s">
        <v>11</v>
      </c>
      <c r="B11" s="29">
        <v>0</v>
      </c>
      <c r="C11" s="48">
        <f t="shared" si="0"/>
        <v>3</v>
      </c>
      <c r="D11" s="49">
        <v>3</v>
      </c>
      <c r="E11" s="9">
        <f t="shared" si="1"/>
        <v>0</v>
      </c>
      <c r="F11" s="10">
        <f t="shared" si="2"/>
        <v>100</v>
      </c>
    </row>
    <row r="12" spans="1:6" ht="13.5" thickBot="1" x14ac:dyDescent="0.25">
      <c r="A12" s="63" t="s">
        <v>12</v>
      </c>
      <c r="B12" s="29">
        <v>24.71</v>
      </c>
      <c r="C12" s="48">
        <f t="shared" si="0"/>
        <v>590.92999999999995</v>
      </c>
      <c r="D12" s="49">
        <v>615.64</v>
      </c>
      <c r="E12" s="9">
        <f t="shared" si="1"/>
        <v>4.0137093106360862</v>
      </c>
      <c r="F12" s="10">
        <f t="shared" si="2"/>
        <v>95.986290689363912</v>
      </c>
    </row>
    <row r="13" spans="1:6" ht="13.5" thickBot="1" x14ac:dyDescent="0.25">
      <c r="A13" s="63" t="s">
        <v>13</v>
      </c>
      <c r="B13" s="29">
        <v>0</v>
      </c>
      <c r="C13" s="48">
        <f t="shared" si="0"/>
        <v>550.70000000000005</v>
      </c>
      <c r="D13" s="49">
        <v>550.70000000000005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63" t="s">
        <v>14</v>
      </c>
      <c r="B14" s="29">
        <v>0</v>
      </c>
      <c r="C14" s="48">
        <f t="shared" si="0"/>
        <v>387.72</v>
      </c>
      <c r="D14" s="49">
        <v>387.72</v>
      </c>
      <c r="E14" s="9">
        <f t="shared" si="1"/>
        <v>0</v>
      </c>
      <c r="F14" s="10">
        <f t="shared" si="2"/>
        <v>100</v>
      </c>
    </row>
    <row r="15" spans="1:6" ht="13.5" thickBot="1" x14ac:dyDescent="0.25">
      <c r="A15" s="63" t="s">
        <v>102</v>
      </c>
      <c r="B15" s="29">
        <v>0</v>
      </c>
      <c r="C15" s="48">
        <f t="shared" si="0"/>
        <v>17.2</v>
      </c>
      <c r="D15" s="49">
        <v>17.2</v>
      </c>
      <c r="E15" s="9">
        <f t="shared" si="1"/>
        <v>0</v>
      </c>
      <c r="F15" s="10">
        <f t="shared" si="2"/>
        <v>100</v>
      </c>
    </row>
    <row r="16" spans="1:6" ht="13.5" thickBot="1" x14ac:dyDescent="0.25">
      <c r="A16" s="63" t="s">
        <v>16</v>
      </c>
      <c r="B16" s="29">
        <v>10104.42</v>
      </c>
      <c r="C16" s="48">
        <f t="shared" si="0"/>
        <v>28721.520000000004</v>
      </c>
      <c r="D16" s="49">
        <v>38825.94</v>
      </c>
      <c r="E16" s="9">
        <f t="shared" si="1"/>
        <v>26.024920452666439</v>
      </c>
      <c r="F16" s="10">
        <f t="shared" si="2"/>
        <v>73.975079547333564</v>
      </c>
    </row>
    <row r="17" spans="1:6" ht="13.5" thickBot="1" x14ac:dyDescent="0.25">
      <c r="A17" s="63" t="s">
        <v>87</v>
      </c>
      <c r="B17" s="29">
        <v>0</v>
      </c>
      <c r="C17" s="48">
        <f t="shared" si="0"/>
        <v>10.82</v>
      </c>
      <c r="D17" s="49">
        <v>10.82</v>
      </c>
      <c r="E17" s="9">
        <f t="shared" si="1"/>
        <v>0</v>
      </c>
      <c r="F17" s="10">
        <f t="shared" si="2"/>
        <v>100</v>
      </c>
    </row>
    <row r="18" spans="1:6" ht="13.5" thickBot="1" x14ac:dyDescent="0.25">
      <c r="A18" s="63" t="s">
        <v>88</v>
      </c>
      <c r="B18" s="29">
        <v>0</v>
      </c>
      <c r="C18" s="48">
        <f t="shared" si="0"/>
        <v>7.75</v>
      </c>
      <c r="D18" s="49">
        <v>7.75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63" t="s">
        <v>17</v>
      </c>
      <c r="B19" s="29">
        <v>0</v>
      </c>
      <c r="C19" s="48">
        <f t="shared" si="0"/>
        <v>14.44</v>
      </c>
      <c r="D19" s="49">
        <v>14.44</v>
      </c>
      <c r="E19" s="9">
        <f t="shared" si="1"/>
        <v>0</v>
      </c>
      <c r="F19" s="10">
        <f t="shared" si="2"/>
        <v>100</v>
      </c>
    </row>
    <row r="20" spans="1:6" ht="13.5" thickBot="1" x14ac:dyDescent="0.25">
      <c r="A20" s="63" t="s">
        <v>18</v>
      </c>
      <c r="B20" s="29">
        <v>194.35</v>
      </c>
      <c r="C20" s="48">
        <f t="shared" si="0"/>
        <v>35.330000000000013</v>
      </c>
      <c r="D20" s="49">
        <v>229.68</v>
      </c>
      <c r="E20" s="9">
        <f t="shared" si="1"/>
        <v>84.617729014280727</v>
      </c>
      <c r="F20" s="10">
        <f t="shared" si="2"/>
        <v>15.382270985719265</v>
      </c>
    </row>
    <row r="21" spans="1:6" ht="13.5" thickBot="1" x14ac:dyDescent="0.25">
      <c r="A21" s="63" t="s">
        <v>19</v>
      </c>
      <c r="B21" s="29">
        <v>38.46</v>
      </c>
      <c r="C21" s="48">
        <f t="shared" si="0"/>
        <v>27.18</v>
      </c>
      <c r="D21" s="49">
        <v>65.64</v>
      </c>
      <c r="E21" s="9">
        <f t="shared" si="1"/>
        <v>58.59232175502742</v>
      </c>
      <c r="F21" s="10">
        <f t="shared" si="2"/>
        <v>41.40767824497258</v>
      </c>
    </row>
    <row r="22" spans="1:6" ht="13.5" thickBot="1" x14ac:dyDescent="0.25">
      <c r="A22" s="63" t="s">
        <v>90</v>
      </c>
      <c r="B22" s="29">
        <v>497.53</v>
      </c>
      <c r="C22" s="48">
        <f t="shared" si="0"/>
        <v>2937.13</v>
      </c>
      <c r="D22" s="49">
        <v>3434.66</v>
      </c>
      <c r="E22" s="9">
        <f t="shared" si="1"/>
        <v>14.48556771267025</v>
      </c>
      <c r="F22" s="10">
        <f t="shared" si="2"/>
        <v>85.514432287329754</v>
      </c>
    </row>
    <row r="23" spans="1:6" ht="13.5" thickBot="1" x14ac:dyDescent="0.25">
      <c r="A23" s="63" t="s">
        <v>22</v>
      </c>
      <c r="B23" s="29">
        <v>30.86</v>
      </c>
      <c r="C23" s="48">
        <v>0</v>
      </c>
      <c r="D23" s="49">
        <v>30.86</v>
      </c>
      <c r="E23" s="9">
        <f t="shared" si="1"/>
        <v>100</v>
      </c>
      <c r="F23" s="10">
        <v>100</v>
      </c>
    </row>
    <row r="24" spans="1:6" ht="13.5" thickBot="1" x14ac:dyDescent="0.25">
      <c r="A24" s="63" t="s">
        <v>103</v>
      </c>
      <c r="B24" s="29">
        <v>0</v>
      </c>
      <c r="C24" s="48">
        <f>D24-B24</f>
        <v>14.09</v>
      </c>
      <c r="D24" s="49">
        <v>14.09</v>
      </c>
      <c r="E24" s="9">
        <f t="shared" si="1"/>
        <v>0</v>
      </c>
      <c r="F24" s="10">
        <v>100</v>
      </c>
    </row>
    <row r="25" spans="1:6" ht="13.5" thickBot="1" x14ac:dyDescent="0.25">
      <c r="A25" s="63" t="s">
        <v>23</v>
      </c>
      <c r="B25" s="29">
        <v>2072.67</v>
      </c>
      <c r="C25" s="48">
        <f t="shared" si="0"/>
        <v>60063.48</v>
      </c>
      <c r="D25" s="49">
        <v>62136.15</v>
      </c>
      <c r="E25" s="9">
        <f t="shared" si="1"/>
        <v>3.3356910590694788</v>
      </c>
      <c r="F25" s="10">
        <f t="shared" si="2"/>
        <v>96.664308940930525</v>
      </c>
    </row>
    <row r="26" spans="1:6" ht="13.5" thickBot="1" x14ac:dyDescent="0.25">
      <c r="A26" s="63" t="s">
        <v>24</v>
      </c>
      <c r="B26" s="29">
        <v>496.2</v>
      </c>
      <c r="C26" s="48">
        <f t="shared" si="0"/>
        <v>23723.13</v>
      </c>
      <c r="D26" s="49">
        <v>24219.33</v>
      </c>
      <c r="E26" s="9">
        <f t="shared" si="1"/>
        <v>2.0487767415531311</v>
      </c>
      <c r="F26" s="10">
        <f t="shared" si="2"/>
        <v>97.951223258446859</v>
      </c>
    </row>
    <row r="27" spans="1:6" ht="13.5" thickBot="1" x14ac:dyDescent="0.25">
      <c r="A27" s="63" t="s">
        <v>57</v>
      </c>
      <c r="B27" s="29">
        <v>17.22</v>
      </c>
      <c r="C27" s="48">
        <f t="shared" si="0"/>
        <v>46.15</v>
      </c>
      <c r="D27" s="49">
        <v>63.37</v>
      </c>
      <c r="E27" s="9">
        <f t="shared" si="1"/>
        <v>27.173741518068482</v>
      </c>
      <c r="F27" s="10">
        <f t="shared" si="2"/>
        <v>72.826258481931518</v>
      </c>
    </row>
    <row r="28" spans="1:6" ht="13.5" thickBot="1" x14ac:dyDescent="0.25">
      <c r="A28" s="63" t="s">
        <v>58</v>
      </c>
      <c r="B28" s="29">
        <v>70.099999999999994</v>
      </c>
      <c r="C28" s="48">
        <f t="shared" si="0"/>
        <v>2281.02</v>
      </c>
      <c r="D28" s="49">
        <v>2351.12</v>
      </c>
      <c r="E28" s="9">
        <f t="shared" si="1"/>
        <v>2.9815577256796759</v>
      </c>
      <c r="F28" s="10">
        <f t="shared" si="2"/>
        <v>97.018442274320321</v>
      </c>
    </row>
    <row r="29" spans="1:6" ht="26.25" thickBot="1" x14ac:dyDescent="0.25">
      <c r="A29" s="63" t="s">
        <v>104</v>
      </c>
      <c r="B29" s="29">
        <v>0</v>
      </c>
      <c r="C29" s="48">
        <f t="shared" si="0"/>
        <v>11.9</v>
      </c>
      <c r="D29" s="49">
        <v>11.9</v>
      </c>
      <c r="E29" s="9">
        <f t="shared" si="1"/>
        <v>0</v>
      </c>
      <c r="F29" s="10">
        <f t="shared" si="2"/>
        <v>100</v>
      </c>
    </row>
    <row r="30" spans="1:6" ht="13.5" thickBot="1" x14ac:dyDescent="0.25">
      <c r="A30" s="63" t="s">
        <v>68</v>
      </c>
      <c r="B30" s="29">
        <v>24.3</v>
      </c>
      <c r="C30" s="48">
        <f t="shared" si="0"/>
        <v>13.02</v>
      </c>
      <c r="D30" s="49">
        <v>37.32</v>
      </c>
      <c r="E30" s="9">
        <f t="shared" si="1"/>
        <v>65.112540192926048</v>
      </c>
      <c r="F30" s="10">
        <f t="shared" si="2"/>
        <v>34.887459807073959</v>
      </c>
    </row>
    <row r="31" spans="1:6" ht="13.5" thickBot="1" x14ac:dyDescent="0.25">
      <c r="A31" s="63" t="s">
        <v>27</v>
      </c>
      <c r="B31" s="29">
        <v>719.81</v>
      </c>
      <c r="C31" s="48">
        <f t="shared" si="0"/>
        <v>4215.51</v>
      </c>
      <c r="D31" s="49">
        <v>4935.32</v>
      </c>
      <c r="E31" s="9">
        <f t="shared" si="1"/>
        <v>14.584869876725318</v>
      </c>
      <c r="F31" s="10">
        <f t="shared" si="2"/>
        <v>85.415130123274693</v>
      </c>
    </row>
    <row r="32" spans="1:6" ht="13.5" thickBot="1" x14ac:dyDescent="0.25">
      <c r="A32" s="64" t="s">
        <v>96</v>
      </c>
      <c r="B32" s="29">
        <v>50.04</v>
      </c>
      <c r="C32" s="48">
        <v>0</v>
      </c>
      <c r="D32" s="49">
        <v>50.04</v>
      </c>
      <c r="E32" s="9">
        <f t="shared" si="1"/>
        <v>100</v>
      </c>
      <c r="F32" s="10">
        <f t="shared" si="2"/>
        <v>0</v>
      </c>
    </row>
    <row r="33" spans="1:6" ht="13.5" thickBot="1" x14ac:dyDescent="0.25">
      <c r="A33" s="63" t="s">
        <v>29</v>
      </c>
      <c r="B33" s="29">
        <v>79.5</v>
      </c>
      <c r="C33" s="48">
        <f t="shared" si="0"/>
        <v>87.32</v>
      </c>
      <c r="D33" s="49">
        <v>166.82</v>
      </c>
      <c r="E33" s="9">
        <f t="shared" si="1"/>
        <v>47.656156336170724</v>
      </c>
      <c r="F33" s="10">
        <f t="shared" si="2"/>
        <v>52.343843663829269</v>
      </c>
    </row>
    <row r="34" spans="1:6" ht="13.5" thickBot="1" x14ac:dyDescent="0.25">
      <c r="A34" s="63" t="s">
        <v>91</v>
      </c>
      <c r="B34" s="29">
        <v>26.4</v>
      </c>
      <c r="C34" s="48">
        <f t="shared" si="0"/>
        <v>8261.82</v>
      </c>
      <c r="D34" s="49">
        <v>8288.2199999999993</v>
      </c>
      <c r="E34" s="9">
        <f t="shared" si="1"/>
        <v>0.31852436349421226</v>
      </c>
      <c r="F34" s="10">
        <f t="shared" si="2"/>
        <v>99.681475636505795</v>
      </c>
    </row>
    <row r="35" spans="1:6" ht="13.5" thickBot="1" x14ac:dyDescent="0.25">
      <c r="A35" s="63" t="s">
        <v>32</v>
      </c>
      <c r="B35" s="29">
        <v>0</v>
      </c>
      <c r="C35" s="48">
        <f t="shared" si="0"/>
        <v>6.1</v>
      </c>
      <c r="D35" s="49">
        <v>6.1</v>
      </c>
      <c r="E35" s="9">
        <f t="shared" si="1"/>
        <v>0</v>
      </c>
      <c r="F35" s="10">
        <f t="shared" si="2"/>
        <v>100</v>
      </c>
    </row>
    <row r="36" spans="1:6" ht="13.5" thickBot="1" x14ac:dyDescent="0.25">
      <c r="A36" s="63" t="s">
        <v>33</v>
      </c>
      <c r="B36" s="29">
        <v>255.84</v>
      </c>
      <c r="C36" s="48">
        <f t="shared" si="0"/>
        <v>7420.66</v>
      </c>
      <c r="D36" s="49">
        <v>7676.5</v>
      </c>
      <c r="E36" s="9">
        <f t="shared" si="1"/>
        <v>3.3327688399661306</v>
      </c>
      <c r="F36" s="10">
        <f t="shared" si="2"/>
        <v>96.667231160033879</v>
      </c>
    </row>
    <row r="37" spans="1:6" ht="13.5" thickBot="1" x14ac:dyDescent="0.25">
      <c r="A37" s="63" t="s">
        <v>34</v>
      </c>
      <c r="B37" s="29">
        <v>14</v>
      </c>
      <c r="C37" s="48">
        <f t="shared" si="0"/>
        <v>224.17</v>
      </c>
      <c r="D37" s="49">
        <v>238.17</v>
      </c>
      <c r="E37" s="9">
        <f t="shared" si="1"/>
        <v>5.878154259562498</v>
      </c>
      <c r="F37" s="10">
        <f t="shared" si="2"/>
        <v>94.121845740437507</v>
      </c>
    </row>
    <row r="38" spans="1:6" ht="13.5" thickBot="1" x14ac:dyDescent="0.25">
      <c r="A38" s="63" t="s">
        <v>35</v>
      </c>
      <c r="B38" s="29">
        <v>22.51</v>
      </c>
      <c r="C38" s="48">
        <f t="shared" si="0"/>
        <v>1474.61</v>
      </c>
      <c r="D38" s="49">
        <v>1497.12</v>
      </c>
      <c r="E38" s="9">
        <f t="shared" si="1"/>
        <v>1.5035534893662501</v>
      </c>
      <c r="F38" s="10">
        <f t="shared" si="2"/>
        <v>98.496446510633746</v>
      </c>
    </row>
    <row r="39" spans="1:6" ht="13.5" thickBot="1" x14ac:dyDescent="0.25">
      <c r="A39" s="63" t="s">
        <v>36</v>
      </c>
      <c r="B39" s="29">
        <v>0</v>
      </c>
      <c r="C39" s="48">
        <f t="shared" si="0"/>
        <v>119.2</v>
      </c>
      <c r="D39" s="49">
        <v>119.2</v>
      </c>
      <c r="E39" s="9">
        <f t="shared" si="1"/>
        <v>0</v>
      </c>
      <c r="F39" s="10">
        <f t="shared" si="2"/>
        <v>100</v>
      </c>
    </row>
    <row r="40" spans="1:6" ht="13.5" thickBot="1" x14ac:dyDescent="0.25">
      <c r="A40" s="63" t="s">
        <v>105</v>
      </c>
      <c r="B40" s="29">
        <v>0</v>
      </c>
      <c r="C40" s="48">
        <f t="shared" si="0"/>
        <v>5.4</v>
      </c>
      <c r="D40" s="49">
        <v>5.4</v>
      </c>
      <c r="E40" s="9">
        <f t="shared" si="1"/>
        <v>0</v>
      </c>
      <c r="F40" s="10">
        <f t="shared" si="2"/>
        <v>100</v>
      </c>
    </row>
    <row r="41" spans="1:6" ht="13.5" thickBot="1" x14ac:dyDescent="0.25">
      <c r="A41" s="63" t="s">
        <v>38</v>
      </c>
      <c r="B41" s="29">
        <v>12.24</v>
      </c>
      <c r="C41" s="48">
        <f t="shared" si="0"/>
        <v>11558.08</v>
      </c>
      <c r="D41" s="49">
        <v>11570.32</v>
      </c>
      <c r="E41" s="9">
        <f t="shared" si="1"/>
        <v>0.10578791252100202</v>
      </c>
      <c r="F41" s="10">
        <f t="shared" si="2"/>
        <v>99.894212087478991</v>
      </c>
    </row>
    <row r="42" spans="1:6" ht="13.5" thickBot="1" x14ac:dyDescent="0.25">
      <c r="A42" s="63" t="s">
        <v>39</v>
      </c>
      <c r="B42" s="29">
        <v>11.4</v>
      </c>
      <c r="C42" s="48">
        <f t="shared" si="0"/>
        <v>383.03000000000003</v>
      </c>
      <c r="D42" s="49">
        <v>394.43</v>
      </c>
      <c r="E42" s="9">
        <f t="shared" si="1"/>
        <v>2.8902466850898767</v>
      </c>
      <c r="F42" s="10">
        <f t="shared" si="2"/>
        <v>97.109753314910137</v>
      </c>
    </row>
    <row r="43" spans="1:6" ht="13.5" thickBot="1" x14ac:dyDescent="0.25">
      <c r="A43" s="63" t="s">
        <v>40</v>
      </c>
      <c r="B43" s="29">
        <v>115</v>
      </c>
      <c r="C43" s="48">
        <f t="shared" si="0"/>
        <v>3362.26</v>
      </c>
      <c r="D43" s="49">
        <v>3477.26</v>
      </c>
      <c r="E43" s="9">
        <f t="shared" si="1"/>
        <v>3.3072016472740029</v>
      </c>
      <c r="F43" s="10">
        <f t="shared" si="2"/>
        <v>96.692798352726001</v>
      </c>
    </row>
    <row r="44" spans="1:6" ht="13.5" thickBot="1" x14ac:dyDescent="0.25">
      <c r="A44" s="63" t="s">
        <v>41</v>
      </c>
      <c r="B44" s="29">
        <v>0</v>
      </c>
      <c r="C44" s="48">
        <f t="shared" si="0"/>
        <v>201.97</v>
      </c>
      <c r="D44" s="49">
        <v>201.97</v>
      </c>
      <c r="E44" s="9">
        <f t="shared" si="1"/>
        <v>0</v>
      </c>
      <c r="F44" s="10">
        <f t="shared" si="2"/>
        <v>100</v>
      </c>
    </row>
    <row r="45" spans="1:6" ht="13.5" thickBot="1" x14ac:dyDescent="0.25">
      <c r="A45" s="63" t="s">
        <v>42</v>
      </c>
      <c r="B45" s="29">
        <v>136.55000000000001</v>
      </c>
      <c r="C45" s="48">
        <f t="shared" si="0"/>
        <v>10866.43</v>
      </c>
      <c r="D45" s="49">
        <v>11002.98</v>
      </c>
      <c r="E45" s="9">
        <f t="shared" si="1"/>
        <v>1.2410274307505786</v>
      </c>
      <c r="F45" s="10">
        <f t="shared" si="2"/>
        <v>98.758972569249423</v>
      </c>
    </row>
    <row r="46" spans="1:6" ht="13.5" thickBot="1" x14ac:dyDescent="0.25">
      <c r="A46" s="63" t="s">
        <v>66</v>
      </c>
      <c r="B46" s="29">
        <v>0</v>
      </c>
      <c r="C46" s="48">
        <f t="shared" si="0"/>
        <v>24.07</v>
      </c>
      <c r="D46" s="49">
        <v>24.07</v>
      </c>
      <c r="E46" s="9">
        <f t="shared" si="1"/>
        <v>0</v>
      </c>
      <c r="F46" s="10">
        <f t="shared" si="2"/>
        <v>100</v>
      </c>
    </row>
    <row r="47" spans="1:6" ht="13.5" thickBot="1" x14ac:dyDescent="0.25">
      <c r="A47" s="63" t="s">
        <v>44</v>
      </c>
      <c r="B47" s="29">
        <v>16.77</v>
      </c>
      <c r="C47" s="48">
        <f t="shared" ref="C47:C57" si="3">D47-B47</f>
        <v>57.160000000000011</v>
      </c>
      <c r="D47" s="49">
        <v>73.930000000000007</v>
      </c>
      <c r="E47" s="9">
        <f t="shared" ref="E47:E58" si="4">B47/D47*100</f>
        <v>22.683619640200188</v>
      </c>
      <c r="F47" s="10">
        <f t="shared" ref="F47:F58" si="5">C47/D47*100</f>
        <v>77.316380359799822</v>
      </c>
    </row>
    <row r="48" spans="1:6" ht="13.5" thickBot="1" x14ac:dyDescent="0.25">
      <c r="A48" s="63" t="s">
        <v>45</v>
      </c>
      <c r="B48" s="29">
        <v>0</v>
      </c>
      <c r="C48" s="48">
        <f t="shared" si="3"/>
        <v>8</v>
      </c>
      <c r="D48" s="49">
        <v>8</v>
      </c>
      <c r="E48" s="9">
        <f t="shared" si="4"/>
        <v>0</v>
      </c>
      <c r="F48" s="10">
        <f t="shared" si="5"/>
        <v>100</v>
      </c>
    </row>
    <row r="49" spans="1:6" ht="13.5" thickBot="1" x14ac:dyDescent="0.25">
      <c r="A49" s="63" t="s">
        <v>46</v>
      </c>
      <c r="B49" s="29">
        <v>4841.2</v>
      </c>
      <c r="C49" s="48">
        <f t="shared" si="3"/>
        <v>11467.36</v>
      </c>
      <c r="D49" s="49">
        <v>16308.56</v>
      </c>
      <c r="E49" s="9">
        <f t="shared" si="4"/>
        <v>29.685024306253894</v>
      </c>
      <c r="F49" s="10">
        <f t="shared" si="5"/>
        <v>70.314975693746106</v>
      </c>
    </row>
    <row r="50" spans="1:6" ht="13.5" thickBot="1" x14ac:dyDescent="0.25">
      <c r="A50" s="63" t="s">
        <v>60</v>
      </c>
      <c r="B50" s="29">
        <v>3.07</v>
      </c>
      <c r="C50" s="48">
        <f t="shared" si="3"/>
        <v>1.7200000000000002</v>
      </c>
      <c r="D50" s="49">
        <v>4.79</v>
      </c>
      <c r="E50" s="9">
        <f t="shared" si="4"/>
        <v>64.091858037578291</v>
      </c>
      <c r="F50" s="10">
        <f t="shared" si="5"/>
        <v>35.908141962421716</v>
      </c>
    </row>
    <row r="51" spans="1:6" ht="13.5" thickBot="1" x14ac:dyDescent="0.25">
      <c r="A51" s="63" t="s">
        <v>47</v>
      </c>
      <c r="B51" s="29">
        <v>815.4</v>
      </c>
      <c r="C51" s="48">
        <f t="shared" si="3"/>
        <v>625.41999999999996</v>
      </c>
      <c r="D51" s="49">
        <v>1440.82</v>
      </c>
      <c r="E51" s="9">
        <f t="shared" si="4"/>
        <v>56.592773559500841</v>
      </c>
      <c r="F51" s="10">
        <f t="shared" si="5"/>
        <v>43.407226440499159</v>
      </c>
    </row>
    <row r="52" spans="1:6" ht="13.5" thickBot="1" x14ac:dyDescent="0.25">
      <c r="A52" s="63" t="s">
        <v>48</v>
      </c>
      <c r="B52" s="29">
        <v>371.13</v>
      </c>
      <c r="C52" s="48">
        <f t="shared" si="3"/>
        <v>624.67999999999995</v>
      </c>
      <c r="D52" s="49">
        <v>995.81</v>
      </c>
      <c r="E52" s="9">
        <f t="shared" si="4"/>
        <v>37.269157771060748</v>
      </c>
      <c r="F52" s="10">
        <f t="shared" si="5"/>
        <v>62.730842228939252</v>
      </c>
    </row>
    <row r="53" spans="1:6" ht="13.5" thickBot="1" x14ac:dyDescent="0.25">
      <c r="A53" s="63" t="s">
        <v>49</v>
      </c>
      <c r="B53" s="29">
        <v>200.07</v>
      </c>
      <c r="C53" s="48">
        <f t="shared" si="3"/>
        <v>136.38</v>
      </c>
      <c r="D53" s="49">
        <v>336.45</v>
      </c>
      <c r="E53" s="9">
        <f t="shared" si="4"/>
        <v>59.465002229157385</v>
      </c>
      <c r="F53" s="10">
        <f t="shared" si="5"/>
        <v>40.534997770842622</v>
      </c>
    </row>
    <row r="54" spans="1:6" ht="13.5" thickBot="1" x14ac:dyDescent="0.25">
      <c r="A54" s="63" t="s">
        <v>100</v>
      </c>
      <c r="B54" s="29">
        <v>106.78</v>
      </c>
      <c r="C54" s="48">
        <f t="shared" si="3"/>
        <v>227.15</v>
      </c>
      <c r="D54" s="49">
        <v>333.93</v>
      </c>
      <c r="E54" s="9">
        <f t="shared" si="4"/>
        <v>31.976761596741831</v>
      </c>
      <c r="F54" s="10">
        <f t="shared" si="5"/>
        <v>68.023238403258162</v>
      </c>
    </row>
    <row r="55" spans="1:6" ht="13.5" thickBot="1" x14ac:dyDescent="0.25">
      <c r="A55" s="63" t="s">
        <v>50</v>
      </c>
      <c r="B55" s="29">
        <v>0</v>
      </c>
      <c r="C55" s="48">
        <f t="shared" si="3"/>
        <v>1897.12</v>
      </c>
      <c r="D55" s="49">
        <v>1897.12</v>
      </c>
      <c r="E55" s="9">
        <f t="shared" si="4"/>
        <v>0</v>
      </c>
      <c r="F55" s="10">
        <f t="shared" si="5"/>
        <v>100</v>
      </c>
    </row>
    <row r="56" spans="1:6" ht="13.5" thickBot="1" x14ac:dyDescent="0.25">
      <c r="A56" s="63" t="s">
        <v>51</v>
      </c>
      <c r="B56" s="29">
        <v>1286.68</v>
      </c>
      <c r="C56" s="48">
        <f t="shared" si="3"/>
        <v>1618.41</v>
      </c>
      <c r="D56" s="49">
        <v>2905.09</v>
      </c>
      <c r="E56" s="9">
        <f t="shared" si="4"/>
        <v>44.290538330998352</v>
      </c>
      <c r="F56" s="10">
        <f t="shared" si="5"/>
        <v>55.709461669001648</v>
      </c>
    </row>
    <row r="57" spans="1:6" ht="13.5" thickBot="1" x14ac:dyDescent="0.25">
      <c r="A57" s="65" t="s">
        <v>83</v>
      </c>
      <c r="B57" s="46">
        <v>10</v>
      </c>
      <c r="C57" s="60">
        <f t="shared" si="3"/>
        <v>151.47</v>
      </c>
      <c r="D57" s="67">
        <v>161.47</v>
      </c>
      <c r="E57" s="61">
        <f t="shared" si="4"/>
        <v>6.1931008856134273</v>
      </c>
      <c r="F57" s="10">
        <f t="shared" si="5"/>
        <v>93.806899114386582</v>
      </c>
    </row>
    <row r="58" spans="1:6" ht="26.25" customHeight="1" thickBot="1" x14ac:dyDescent="0.25">
      <c r="A58" s="68" t="s">
        <v>92</v>
      </c>
      <c r="B58" s="69">
        <f>SUM(B2:B57)</f>
        <v>22897.55</v>
      </c>
      <c r="C58" s="69">
        <f>SUM(C2:C57)</f>
        <v>193408.73000000007</v>
      </c>
      <c r="D58" s="70">
        <f>SUM(D2:D57)</f>
        <v>216306.28000000006</v>
      </c>
      <c r="E58" s="17">
        <f t="shared" si="4"/>
        <v>10.585707451489617</v>
      </c>
      <c r="F58" s="10">
        <f t="shared" si="5"/>
        <v>89.414292548510389</v>
      </c>
    </row>
  </sheetData>
  <autoFilter ref="A1:F58" xr:uid="{02AF728F-F66D-4DA8-B177-B2D6D250DD5F}"/>
  <hyperlinks>
    <hyperlink ref="D5" r:id="rId1" display="https://www.crea.gov.it/documents/63509/3045660/SUP-AVENA-FORESTIERA-2021.pdf/22495e27-75c9-d80f-5510-d8d3e5bc87aa?t=1634731022171" xr:uid="{6E3E24C3-4393-43F2-8810-F6AD5AAF0D7B}"/>
    <hyperlink ref="D6" r:id="rId2" display="https://www.crea.gov.it/documents/63509/3045660/SUP-AVENA-NUDA-2021.pdf/e0eee3c8-9525-36c5-897f-2a14c3b9835c?t=1634731022284" xr:uid="{52198E39-91A7-4731-AFEC-27E3306B1821}"/>
    <hyperlink ref="D20" r:id="rId3" display="https://www.crea.gov.it/documents/63509/3045660/SUP-FARRO-DICOCCO-2021.pdf/1dcf5d0f-acb1-07df-f283-4dd20629c6e5?t=1634731022545" xr:uid="{4EC6AD87-08C0-4B37-802E-35BF51EA8F06}"/>
    <hyperlink ref="D21" r:id="rId4" display="https://www.crea.gov.it/documents/63509/3045660/SUP-FARRO-MONOCOCCO-2021.pdf/0eb841a2-5985-58fd-8589-4056150e4a50?t=1634731023828" xr:uid="{816422CA-E378-4D2D-A00B-67EA0051F373}"/>
    <hyperlink ref="D42" r:id="rId5" display="https://www.crea.gov.it/documents/63509/3045660/SUP-SEGALE-2021.pdf/b2d7f4f5-96d8-d087-3f94-dc73dadcc144?t=1634731025429" xr:uid="{4B9E620B-F33E-48C2-9CD5-17722D3573C0}"/>
    <hyperlink ref="D47" r:id="rId6" display="https://www.crea.gov.it/documents/63509/3045660/SUP-SPELTA-2021.pdf/211f6b62-0f50-b646-0f96-282c659c3763?t=1634731025546" xr:uid="{397C3F0B-006F-45D3-95EE-E2D8DF937048}"/>
    <hyperlink ref="D55" r:id="rId7" display="https://www.crea.gov.it/documents/63509/3045660/SUP-TRITICALE-2021.pdf/9adde2b5-78ef-8309-39d6-291d111e1ba4?t=1634731025865" xr:uid="{EA93BAEB-DBC8-4FDC-994E-DA52E47692AD}"/>
    <hyperlink ref="D4" r:id="rId8" display="https://www.crea.gov.it/documents/63509/3045660/SUP-AVENA-2021.pdf/fc086c34-31b9-8ed1-0384-f30aaab6b58e?t=1634731021920" xr:uid="{D8322287-911D-420A-8CC1-FA75C9CC748C}"/>
    <hyperlink ref="D9" r:id="rId9" display="https://www.crea.gov.it/documents/63509/3045660/SUP-CANAPA-DIOICA-2021.pdf/0d5c6153-a680-283a-3255-2c58e7455980?t=1641914425853" xr:uid="{A10CB6B9-9A57-4604-B020-3046EC371F92}"/>
    <hyperlink ref="D12" r:id="rId10" display="https://www.crea.gov.it/documents/63509/3045660/SUP-CECE-2021.pdf/d3fb09a7-7af9-9800-db4b-b279f35e7e39?t=1641914428557" xr:uid="{755CB6AC-B351-43C7-893F-11F91227F885}"/>
    <hyperlink ref="D16" r:id="rId11" display="https://www.crea.gov.it/documents/63509/3045660/SUP-MEDICA-2021.pdf/50f508b2-9fd8-ab70-edcb-8b6d7ceaf14f?t=1644590963959" xr:uid="{0E67FC3C-E613-4731-9E58-4CBB06E95F03}"/>
    <hyperlink ref="D28" r:id="rId12" display="https://www.crea.gov.it/documents/63509/3045660/SUP-GIRASOLE-2021.pdf/f3eb567e-81c8-2466-b44f-51418da968c7?t=1641914437131" xr:uid="{7A28D9B9-F1B0-4CFE-A408-BBDED304CC6B}"/>
    <hyperlink ref="D29" r:id="rId13" display="https://www.crea.gov.it/documents/63509/3045660/SUP-IBRIDI-SORGO-2021.pdf/e6859d3d-cc39-0321-f9db-231022de1dab?t=1641914437569" xr:uid="{EE60977A-CA4C-4765-AE81-A92BFEF0D69A}"/>
    <hyperlink ref="D34" r:id="rId14" display="https://www.crea.gov.it/documents/63509/3045660/SUP-MAIS-2021.pdf/09637bef-0d77-0187-20cf-db08eb1a9e46?t=1644590963800" xr:uid="{D420650D-D1A2-422B-9CB9-65FC86833957}"/>
    <hyperlink ref="D41" r:id="rId15" display="https://www.crea.gov.it/documents/63509/3045660/SUP-RISO-2021.pdf/d2d445e3-2f90-4375-3ca8-465b8a94c59e?t=1641914448567" xr:uid="{4B356E0C-6300-44D1-8F63-76758FF915E7}"/>
    <hyperlink ref="D45" r:id="rId16" display="https://www.crea.gov.it/documents/63509/3045660/SUP-SOIA-2021.pdf/56c4b036-ac7a-7cf2-9bce-01f189c304f0?t=1644590964378" xr:uid="{FD845EFD-0E68-47F2-8F45-8E5778A55B29}"/>
    <hyperlink ref="D46" r:id="rId17" display="https://www.crea.gov.it/documents/63509/3045660/SUP-SORGO-2021.pdf/699fd7b7-58c0-4e19-3147-a6bfd41d3566?t=1641914450576" xr:uid="{89AD0698-430A-40E5-98CF-C0830D4CF78A}"/>
    <hyperlink ref="D2" r:id="rId18" display="https://www.crea.gov.it/documents/63509/3045660/SUP-AGLIO-2021.pdf/d68a6345-22ac-78a6-0d07-93f74f5a15d3?t=1641914423381" xr:uid="{B42718F2-E62F-47FD-BF0D-DF87744C2012}"/>
    <hyperlink ref="D3" r:id="rId19" display="https://www.crea.gov.it/documents/63509/3045660/SUP-ARACHIDE-2021.pdf/1a13b999-3ebb-4278-51a9-fe5a887da116?t=1644590963484" xr:uid="{317048C3-462B-4ADD-BE78-488A476436E2}"/>
    <hyperlink ref="D7" r:id="rId20" display="https://www.crea.gov.it/documents/63509/3045660/SUP-BARBABIETOLA-FORAGGIO-2021.pdf/7e5994a4-decd-5b72-738f-57e83fb98229?t=1641914424050" xr:uid="{1168C2A3-D32D-4268-AEFF-EA2DCDAEEF0A}"/>
    <hyperlink ref="D8" r:id="rId21" display="https://www.crea.gov.it/documents/63509/3045660/SUP-BARBABIETOLA-ZUCCHERO-2021.pdf/02e780bc-033a-7539-65e4-c32620d0c079?t=1641914425260" xr:uid="{64C35F83-710D-43DD-B2B3-98FDB75950A9}"/>
    <hyperlink ref="D10" r:id="rId22" display="https://www.crea.gov.it/documents/63509/3045660/SUP-CARTAMO-2021.pdf/b2f35236-4255-8661-0be6-230829056ed7?t=1641914426945" xr:uid="{DF4E7D3B-773B-49F6-8684-C803BABEE486}"/>
    <hyperlink ref="D11" r:id="rId23" display="https://www.crea.gov.it/documents/63509/3045660/SUP-CAVOLO-FORAGGIO-2021.pdf/7ce79184-e5f6-36fd-6875-592c9c21b14f?t=1641914427947" xr:uid="{73E26A60-BEC4-403C-A16F-488636FE5A85}"/>
    <hyperlink ref="D13" r:id="rId24" display="https://www.crea.gov.it/documents/63509/3045660/SUP-CICORIA-INDUSTRIALE-2021.pdf/cc443d29-8ef5-279b-6e24-1c7ac3617160?t=1641914429005" xr:uid="{7D8D981F-C157-4ED0-B2E7-4F5B8CE5A209}"/>
    <hyperlink ref="D14" r:id="rId25" display="https://www.crea.gov.it/documents/63509/3045660/SUP-COLZA-2021.pdf/d4f0ae5c-c371-232c-dc30-9474b80ed704?t=1641914429486" xr:uid="{8E18E223-7D9A-4F08-B564-6ECA17419110}"/>
    <hyperlink ref="D15" r:id="rId26" display="https://www.crea.gov.it/documents/63509/3045660/SUP-DATTILE-2021.pdf/6e394d13-a5ce-49ba-7d6e-cdae04d64421?t=1641914433503" xr:uid="{4A8C73DB-5633-451A-AEA7-CCB827D273EC}"/>
    <hyperlink ref="D17" r:id="rId27" display="https://www.crea.gov.it/documents/63509/3045660/SUP-MEDICA-IBRIDA-2021.pdf/c500f931-2b70-0a49-c542-5a97884f8dbc?t=1641914441365" xr:uid="{BCEC1D8B-1015-42D4-A2EC-3EE2414E6A33}"/>
    <hyperlink ref="D18" r:id="rId28" display="https://www.crea.gov.it/documents/63509/3045660/SUP-MEDICA-POLIMORFA-2021.pdf/c0f67565-d90b-6c8e-a38c-d8298a652960?t=1641914441853" xr:uid="{1491078C-4A11-44AA-83B3-C9D0EE7951F6}"/>
    <hyperlink ref="D19" r:id="rId29" display="https://www.crea.gov.it/documents/63509/3045660/SUP-FACELIA-2021.pdf/ab3298ac-7ba6-9333-913b-803abc6261c6?t=1641914433994" xr:uid="{1C5C19CE-3902-4E74-A03F-F2E3958E18A8}"/>
    <hyperlink ref="D22" r:id="rId30" display="https://www.crea.gov.it/documents/63509/3045660/SUP-FAVINO-2021.pdf/c87a4ca1-fc70-73f8-255a-702d25a53cb7?t=1641914434590" xr:uid="{DA8EE3F2-96FB-49E9-88F7-269E1DABB426}"/>
    <hyperlink ref="D23" r:id="rId31" display="https://www.crea.gov.it/documents/63509/3045660/SUP-FESTUCA-ARUNDINACEA-2021.pdf/4e98240b-fd7c-a9d0-a864-80ca93424865?t=1641914434925" xr:uid="{BD436567-A435-4AA4-B80A-7600C41D8BB1}"/>
    <hyperlink ref="D27" r:id="rId32" display="https://www.crea.gov.it/documents/63509/3045660/SUP-GINESTRINO-2021.pdf/70729160-2d9f-04ef-1f60-951dc2054f0e?t=1641914436511" xr:uid="{C13DCECE-7F2A-41ED-9750-B3A7E25B46A9}"/>
    <hyperlink ref="D30" r:id="rId33" display="https://www.crea.gov.it/documents/63509/3045660/SUP-LOGLIO-IBRIDO-2021.pdf/f6bc87f5-c103-8011-f90c-cbb37752a3d0?t=1641914437808" xr:uid="{C94ED3DF-4F45-4BA1-974F-A616921D2357}"/>
    <hyperlink ref="D31" r:id="rId34" display="https://www.crea.gov.it/documents/63509/3045660/SUP-LOGLIO-ITALIA-2021.pdf/239d8cd2-adc0-c38a-84a9-d0614edc2baa?t=1641914439096" xr:uid="{876F2DE1-B6B0-40D4-8661-748B3E59CD04}"/>
    <hyperlink ref="D32" r:id="rId35" display="https://www.crea.gov.it/documents/63509/3045660/SUP-LOGLIO-PERENNE-2021.pdf/25f1da11-9490-a9de-821b-081aa85b2baf?t=1641914439690" xr:uid="{5C264B35-BBC6-42D1-B015-EC906655046B}"/>
    <hyperlink ref="D33" r:id="rId36" display="https://www.crea.gov.it/documents/63509/3045660/SUP-LUPINELLA-2021.pdf/ecd33b0f-fb3f-f10e-427f-006f0fbafcdb?t=1642068425464" xr:uid="{CCA5EF0B-C10A-4A54-8FB9-55FB19CF9342}"/>
    <hyperlink ref="D35" r:id="rId37" display="https://www.crea.gov.it/documents/63509/3045660/SUP-NAVONE-2021.pdf/227fb3de-6ca6-68fd-c94f-12d44077c5c5?t=1641914442671" xr:uid="{0F1AD287-47F0-499D-A5FC-47DCEE4B570B}"/>
    <hyperlink ref="D37" r:id="rId38" display="https://www.crea.gov.it/documents/63509/3045660/SUP-PATATA-2021.pdf/8e74c72a-64a0-de50-553b-b9b9aa2c6bd6?t=1641914443724" xr:uid="{62F8D365-8811-4825-BD9A-83969D64648B}"/>
    <hyperlink ref="D38" r:id="rId39" display="https://www.crea.gov.it/documents/63509/3045660/SUP-PISELLO-FORAGGIO-2021.pdf/4d62ef8a-7313-5657-fb60-2c8e357a5396?t=1641914444915" xr:uid="{284FAF49-2AC8-40F8-B7F7-BEEAD0C9448D}"/>
    <hyperlink ref="D39" r:id="rId40" display="https://www.crea.gov.it/documents/63509/3045660/SUP-RAFANO-2021.pdf/772c385e-42b5-1619-dc55-4371864e5581?t=1641914446847" xr:uid="{C49942B9-FBF5-4248-9A4A-5534D69FCD57}"/>
    <hyperlink ref="D40" r:id="rId41" display="https://www.crea.gov.it/documents/63509/3045660/SUP-RAVIZZONE-2021.pdf/513a02f4-eae4-4366-ed13-c2bb688fcb27?t=1641914447548" xr:uid="{5D869BE8-FEB6-48EA-9FEB-8536F2B87378}"/>
    <hyperlink ref="D43" r:id="rId42" display="https://www.crea.gov.it/documents/63509/3045660/SUP-SENAPE-BIANCA-2021.pdf/7a8c044f-256c-13b4-a43d-4c70968cfedb?t=1644590964105" xr:uid="{4C25CA6A-58D4-43AA-ADE7-5870E6CD2B2F}"/>
    <hyperlink ref="D44" r:id="rId43" display="https://www.crea.gov.it/documents/63509/3045660/SUP-SENAPE-BRUNA-2021.pdf/9291110d-8a8b-ffd4-29ae-4d1053f16eb8?t=1641914448870" xr:uid="{CBF93E5B-01AA-42F6-8BB7-C05A815D0AF0}"/>
    <hyperlink ref="D48" r:id="rId44" display="https://www.crea.gov.it/documents/63509/3045660/SUP-SULLA-SGUSCIATA-2021.pdf/a094ff4d-53a1-194a-b851-b50cd0a86a34?t=1641914451521" xr:uid="{7C157EBB-D2E7-4234-84DC-4E8DD5FEF62F}"/>
    <hyperlink ref="D51" r:id="rId45" display="https://www.crea.gov.it/documents/63509/3045660/SUP-TRIFOGLIO-INCARNATO-2021.pdf/e3810b11-a078-9d6b-62b9-8154cf8d8cb3?t=1641914452220" xr:uid="{267D7D27-9926-4C0E-9B68-56760EA40F34}"/>
    <hyperlink ref="D52" r:id="rId46" display="https://www.crea.gov.it/documents/63509/3045660/SUP-TRIFOGLIO-PERSICO-2021.pdf/da55a8dd-7906-52d1-6d70-84c9755bb104?t=1641914452388" xr:uid="{EDC89425-7F4E-46E5-8BB6-D0DDB084D763}"/>
    <hyperlink ref="D53" r:id="rId47" display="https://www.crea.gov.it/documents/63509/3045660/SUP-TRIFOGLIO-PRATENSE-2021.pdf/c6775a94-2031-0717-fba6-a1240b84c29d?t=1641914452991" xr:uid="{ADD87FBC-A0A9-4765-BC7A-C4EC5C166980}"/>
    <hyperlink ref="D54" r:id="rId48" display="https://www.crea.gov.it/documents/63509/3045660/SUP-TRIFOGLIO-SQUARROSO-2021.pdf/1de8fcc8-e512-8303-b0f6-e961773e5154?t=1641914453318" xr:uid="{3DB66FFA-CE56-4D31-8AE5-B1CEE980FA0B}"/>
    <hyperlink ref="D56" r:id="rId49" display="https://www.crea.gov.it/documents/63509/3045660/SUP-VECCIA-COMUNE-2021.pdf/99c9e565-8ee5-5d9b-e995-2b4c4854eec5?t=1641914454034" xr:uid="{CFF2B7C1-9BC6-496F-974E-66F20DA38215}"/>
    <hyperlink ref="D57" r:id="rId50" display="https://www.crea.gov.it/documents/63509/3045660/SUP-VECCIA-VELLUTATA-2021.pdf/ab3a518f-2c16-2a12-6f2f-ba98ec6fdd6d?t=1641914454783" xr:uid="{68F7DF07-4DC6-4BF5-AA28-49D5C8BE4B5B}"/>
    <hyperlink ref="D24" r:id="rId51" display="https://www.crea.gov.it/documents/63509/3045660/SUP-FESTUCA-PRATI-2021.pdf/7db961f8-f2e9-94e0-176c-0c5af7277cf3?t=1641914436055" xr:uid="{90C88FE2-3B2F-4933-989E-132E99D18DBC}"/>
    <hyperlink ref="D36" r:id="rId52" display="https://www.crea.gov.it/documents/63509/3045660/SUP-ORZO-2021.pdf/434da89d-fca4-886a-2fd2-66e5c7506ebd?t=1637328475342" xr:uid="{3A39987D-51B6-4E8B-951B-44DC7E082A54}"/>
    <hyperlink ref="D25" r:id="rId53" display="https://www.crea.gov.it/documents/63509/3045660/SUP-FRUMENTO-DURO-2021.pdf/08ab7285-eae9-b419-20e6-c8ccef3b8230?t=1637328475696" xr:uid="{2BBC7CE0-99E5-4EB9-A839-4E82FC8C48AD}"/>
    <hyperlink ref="D26" r:id="rId54" display="https://www.crea.gov.it/documents/63509/3045660/SUP-FRUMENTO-TENERO-2021.pdf/aad7f6bd-d2c5-1d01-1155-5548115076fa?t=1637328475851" xr:uid="{E13E9604-D4AA-4942-8483-DF67EE1BB00C}"/>
    <hyperlink ref="D50" r:id="rId55" display="https://www.crea.gov.it/documents/63509/3045660/SUP-TRIFOGLIO-BIANCO-2021.pdf/012fff1f-2774-146c-1768-faf302638cd1?t=1641914451880" xr:uid="{E17A6A1A-E2A1-461B-B7AD-C97D80FF4DB5}"/>
    <hyperlink ref="D49" r:id="rId56" display="https://www.crea.gov.it/documents/63509/3045660/SUP-TRIFOGLIO-ALESSANDRINO-2021.pdf/67231371-2322-1c1a-55c3-7e12065552fb?t=1644590964565" xr:uid="{3FA13983-AA52-40F1-8F02-B2B5309FC400}"/>
  </hyperlinks>
  <pageMargins left="0.7" right="0.7" top="0.75" bottom="0.75" header="0.3" footer="0.3"/>
  <pageSetup paperSize="9" scale="76" orientation="portrait" r:id="rId5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6475-A037-4D41-BF18-7514F7E3BE64}">
  <dimension ref="A1:F61"/>
  <sheetViews>
    <sheetView zoomScaleNormal="100" workbookViewId="0">
      <selection activeCell="J16" sqref="J16"/>
    </sheetView>
  </sheetViews>
  <sheetFormatPr defaultRowHeight="15" x14ac:dyDescent="0.25"/>
  <cols>
    <col min="1" max="1" width="37.710937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3.15</v>
      </c>
      <c r="C2" s="48">
        <f>(D2-B2)</f>
        <v>45.27</v>
      </c>
      <c r="D2" s="48">
        <v>48.42</v>
      </c>
      <c r="E2" s="9">
        <f>SUM(B2*100/D2)</f>
        <v>6.5055762081784385</v>
      </c>
      <c r="F2" s="10">
        <f>SUM(C2*100/D2)</f>
        <v>93.494423791821561</v>
      </c>
    </row>
    <row r="3" spans="1:6" ht="15.75" thickBot="1" x14ac:dyDescent="0.3">
      <c r="A3" s="82" t="s">
        <v>86</v>
      </c>
      <c r="B3" s="29"/>
      <c r="C3" s="48">
        <f t="shared" ref="C3:C61" si="0">(D3-B3)</f>
        <v>16.5</v>
      </c>
      <c r="D3" s="48">
        <v>16.5</v>
      </c>
      <c r="E3" s="9">
        <f t="shared" ref="E3:E61" si="1">SUM(B3*100/D3)</f>
        <v>0</v>
      </c>
      <c r="F3" s="10">
        <f t="shared" ref="F3:F61" si="2">SUM(C3*100/D3)</f>
        <v>100</v>
      </c>
    </row>
    <row r="4" spans="1:6" ht="15.75" thickBot="1" x14ac:dyDescent="0.3">
      <c r="A4" s="82" t="s">
        <v>101</v>
      </c>
      <c r="B4" s="29">
        <v>152.57</v>
      </c>
      <c r="C4" s="48">
        <f t="shared" si="0"/>
        <v>1767.1000000000001</v>
      </c>
      <c r="D4" s="49">
        <v>1919.67</v>
      </c>
      <c r="E4" s="9">
        <f t="shared" si="1"/>
        <v>7.9477201810727882</v>
      </c>
      <c r="F4" s="10">
        <f t="shared" si="2"/>
        <v>92.052279818927204</v>
      </c>
    </row>
    <row r="5" spans="1:6" ht="15.75" thickBot="1" x14ac:dyDescent="0.3">
      <c r="A5" s="82" t="s">
        <v>69</v>
      </c>
      <c r="B5" s="29"/>
      <c r="C5" s="48">
        <f t="shared" si="0"/>
        <v>25.9</v>
      </c>
      <c r="D5" s="49">
        <v>25.9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82" t="s">
        <v>84</v>
      </c>
      <c r="B6" s="29">
        <v>10.67</v>
      </c>
      <c r="C6" s="48">
        <f t="shared" si="0"/>
        <v>68.760000000000005</v>
      </c>
      <c r="D6" s="49">
        <v>79.430000000000007</v>
      </c>
      <c r="E6" s="9">
        <f t="shared" si="1"/>
        <v>13.4332116328843</v>
      </c>
      <c r="F6" s="10">
        <f t="shared" si="2"/>
        <v>86.566788367115706</v>
      </c>
    </row>
    <row r="7" spans="1:6" ht="15.75" thickBot="1" x14ac:dyDescent="0.3">
      <c r="A7" s="82" t="s">
        <v>8</v>
      </c>
      <c r="B7" s="29">
        <v>13.18</v>
      </c>
      <c r="C7" s="48">
        <f t="shared" si="0"/>
        <v>278.68</v>
      </c>
      <c r="D7" s="49">
        <v>291.86</v>
      </c>
      <c r="E7" s="9">
        <f t="shared" si="1"/>
        <v>4.5158637703008289</v>
      </c>
      <c r="F7" s="10">
        <f t="shared" si="2"/>
        <v>95.48413622969916</v>
      </c>
    </row>
    <row r="8" spans="1:6" ht="15.75" thickBot="1" x14ac:dyDescent="0.3">
      <c r="A8" s="82" t="s">
        <v>9</v>
      </c>
      <c r="B8" s="29">
        <v>35.4</v>
      </c>
      <c r="C8" s="48">
        <f t="shared" si="0"/>
        <v>5561.4400000000005</v>
      </c>
      <c r="D8" s="49">
        <v>5596.84</v>
      </c>
      <c r="E8" s="9">
        <f t="shared" si="1"/>
        <v>0.63249976772607397</v>
      </c>
      <c r="F8" s="10">
        <f t="shared" si="2"/>
        <v>99.367500232273926</v>
      </c>
    </row>
    <row r="9" spans="1:6" ht="15.75" thickBot="1" x14ac:dyDescent="0.3">
      <c r="A9" s="82" t="s">
        <v>62</v>
      </c>
      <c r="B9" s="29"/>
      <c r="C9" s="48">
        <f t="shared" si="0"/>
        <v>7.77</v>
      </c>
      <c r="D9" s="49">
        <v>7.77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82" t="s">
        <v>75</v>
      </c>
      <c r="B10" s="29"/>
      <c r="C10" s="48">
        <f t="shared" si="0"/>
        <v>14.48</v>
      </c>
      <c r="D10" s="49">
        <v>14.48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82" t="s">
        <v>11</v>
      </c>
      <c r="B11" s="29"/>
      <c r="C11" s="48">
        <f t="shared" si="0"/>
        <v>3.4</v>
      </c>
      <c r="D11" s="49">
        <v>3.4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82" t="s">
        <v>12</v>
      </c>
      <c r="B12" s="29">
        <v>68.23</v>
      </c>
      <c r="C12" s="48">
        <f t="shared" si="0"/>
        <v>894.91</v>
      </c>
      <c r="D12" s="49">
        <v>963.14</v>
      </c>
      <c r="E12" s="9">
        <f t="shared" si="1"/>
        <v>7.0841206885810992</v>
      </c>
      <c r="F12" s="10">
        <f t="shared" si="2"/>
        <v>92.915879311418905</v>
      </c>
    </row>
    <row r="13" spans="1:6" ht="15.75" thickBot="1" x14ac:dyDescent="0.3">
      <c r="A13" s="82" t="s">
        <v>13</v>
      </c>
      <c r="B13" s="29"/>
      <c r="C13" s="48">
        <f t="shared" si="0"/>
        <v>391.9</v>
      </c>
      <c r="D13" s="49">
        <v>391.9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82" t="s">
        <v>14</v>
      </c>
      <c r="B14" s="29">
        <v>5.5</v>
      </c>
      <c r="C14" s="48">
        <f t="shared" si="0"/>
        <v>607.25</v>
      </c>
      <c r="D14" s="49">
        <v>612.75</v>
      </c>
      <c r="E14" s="9">
        <f t="shared" si="1"/>
        <v>0.89759281925744594</v>
      </c>
      <c r="F14" s="10">
        <f t="shared" si="2"/>
        <v>99.10240718074256</v>
      </c>
    </row>
    <row r="15" spans="1:6" ht="15.75" thickBot="1" x14ac:dyDescent="0.3">
      <c r="A15" s="82" t="s">
        <v>106</v>
      </c>
      <c r="B15" s="29"/>
      <c r="C15" s="48">
        <f t="shared" si="0"/>
        <v>13.16</v>
      </c>
      <c r="D15" s="49">
        <v>13.16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82" t="s">
        <v>16</v>
      </c>
      <c r="B16" s="29">
        <v>10826.29</v>
      </c>
      <c r="C16" s="48">
        <f t="shared" si="0"/>
        <v>25106.739999999998</v>
      </c>
      <c r="D16" s="49">
        <v>35933.03</v>
      </c>
      <c r="E16" s="9">
        <f t="shared" si="1"/>
        <v>30.129076228751096</v>
      </c>
      <c r="F16" s="10">
        <f t="shared" si="2"/>
        <v>69.870923771248911</v>
      </c>
    </row>
    <row r="17" spans="1:6" ht="15.75" thickBot="1" x14ac:dyDescent="0.3">
      <c r="A17" s="82" t="s">
        <v>87</v>
      </c>
      <c r="B17" s="29"/>
      <c r="C17" s="48">
        <f t="shared" si="0"/>
        <v>13.84</v>
      </c>
      <c r="D17" s="49">
        <v>13.84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82" t="s">
        <v>88</v>
      </c>
      <c r="B18" s="29"/>
      <c r="C18" s="48">
        <f t="shared" si="0"/>
        <v>6</v>
      </c>
      <c r="D18" s="49">
        <v>6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82" t="s">
        <v>17</v>
      </c>
      <c r="B19" s="29"/>
      <c r="C19" s="48">
        <f t="shared" si="0"/>
        <v>41.09</v>
      </c>
      <c r="D19" s="49">
        <v>41.09</v>
      </c>
      <c r="E19" s="9">
        <f t="shared" si="1"/>
        <v>0</v>
      </c>
      <c r="F19" s="10">
        <f t="shared" si="2"/>
        <v>99.999999999999986</v>
      </c>
    </row>
    <row r="20" spans="1:6" ht="15.75" thickBot="1" x14ac:dyDescent="0.3">
      <c r="A20" s="82" t="s">
        <v>18</v>
      </c>
      <c r="B20" s="29">
        <v>111.52</v>
      </c>
      <c r="C20" s="48">
        <f t="shared" si="0"/>
        <v>90.55</v>
      </c>
      <c r="D20" s="49">
        <v>202.07</v>
      </c>
      <c r="E20" s="9">
        <f t="shared" si="1"/>
        <v>55.188795961795421</v>
      </c>
      <c r="F20" s="10">
        <f t="shared" si="2"/>
        <v>44.811204038204586</v>
      </c>
    </row>
    <row r="21" spans="1:6" ht="15.75" thickBot="1" x14ac:dyDescent="0.3">
      <c r="A21" s="82" t="s">
        <v>107</v>
      </c>
      <c r="B21" s="29">
        <v>70.53</v>
      </c>
      <c r="C21" s="48">
        <f t="shared" si="0"/>
        <v>3.1500000000000057</v>
      </c>
      <c r="D21" s="49">
        <v>73.680000000000007</v>
      </c>
      <c r="E21" s="9">
        <f t="shared" si="1"/>
        <v>95.72475570032573</v>
      </c>
      <c r="F21" s="10">
        <f t="shared" si="2"/>
        <v>4.2752442996742746</v>
      </c>
    </row>
    <row r="22" spans="1:6" ht="15.75" thickBot="1" x14ac:dyDescent="0.3">
      <c r="A22" s="82" t="s">
        <v>108</v>
      </c>
      <c r="B22" s="29">
        <v>608.73</v>
      </c>
      <c r="C22" s="48">
        <f t="shared" si="0"/>
        <v>2578.19</v>
      </c>
      <c r="D22" s="49">
        <v>3186.92</v>
      </c>
      <c r="E22" s="9">
        <f t="shared" si="1"/>
        <v>19.100887377154116</v>
      </c>
      <c r="F22" s="10">
        <f t="shared" si="2"/>
        <v>80.899112622845877</v>
      </c>
    </row>
    <row r="23" spans="1:6" ht="15.75" thickBot="1" x14ac:dyDescent="0.3">
      <c r="A23" s="82" t="s">
        <v>22</v>
      </c>
      <c r="B23" s="29"/>
      <c r="C23" s="48">
        <f t="shared" si="0"/>
        <v>38.57</v>
      </c>
      <c r="D23" s="49">
        <v>38.57</v>
      </c>
      <c r="E23" s="9">
        <f>SUM(B23*100/D23)</f>
        <v>0</v>
      </c>
      <c r="F23" s="10">
        <f>SUM(C23*100/D23)</f>
        <v>100</v>
      </c>
    </row>
    <row r="24" spans="1:6" ht="15.75" thickBot="1" x14ac:dyDescent="0.3">
      <c r="A24" s="82" t="s">
        <v>109</v>
      </c>
      <c r="B24" s="29"/>
      <c r="C24" s="48">
        <f t="shared" si="0"/>
        <v>1.1000000000000001</v>
      </c>
      <c r="D24" s="49">
        <v>1.1000000000000001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82" t="s">
        <v>23</v>
      </c>
      <c r="B25" s="29">
        <v>3191</v>
      </c>
      <c r="C25" s="48">
        <f t="shared" si="0"/>
        <v>63892.990000000005</v>
      </c>
      <c r="D25" s="49">
        <v>67083.990000000005</v>
      </c>
      <c r="E25" s="9">
        <f t="shared" si="1"/>
        <v>4.7567236236246533</v>
      </c>
      <c r="F25" s="10">
        <f t="shared" si="2"/>
        <v>95.243276376375348</v>
      </c>
    </row>
    <row r="26" spans="1:6" ht="15.75" thickBot="1" x14ac:dyDescent="0.3">
      <c r="A26" s="82" t="s">
        <v>24</v>
      </c>
      <c r="B26" s="29">
        <v>693.36</v>
      </c>
      <c r="C26" s="48">
        <f t="shared" si="0"/>
        <v>22115.73</v>
      </c>
      <c r="D26" s="49">
        <v>22809.09</v>
      </c>
      <c r="E26" s="9">
        <f t="shared" si="1"/>
        <v>3.0398406950912991</v>
      </c>
      <c r="F26" s="10">
        <f t="shared" si="2"/>
        <v>96.9601593049087</v>
      </c>
    </row>
    <row r="27" spans="1:6" ht="15.75" thickBot="1" x14ac:dyDescent="0.3">
      <c r="A27" s="82" t="s">
        <v>57</v>
      </c>
      <c r="B27" s="29">
        <v>30.38</v>
      </c>
      <c r="C27" s="48">
        <f t="shared" si="0"/>
        <v>37.28</v>
      </c>
      <c r="D27" s="49">
        <v>67.66</v>
      </c>
      <c r="E27" s="9">
        <f t="shared" si="1"/>
        <v>44.900975465563114</v>
      </c>
      <c r="F27" s="10">
        <f t="shared" si="2"/>
        <v>55.099024534436893</v>
      </c>
    </row>
    <row r="28" spans="1:6" ht="15.75" thickBot="1" x14ac:dyDescent="0.3">
      <c r="A28" s="82" t="s">
        <v>58</v>
      </c>
      <c r="B28" s="29">
        <v>126.13</v>
      </c>
      <c r="C28" s="48">
        <f t="shared" si="0"/>
        <v>2858.81</v>
      </c>
      <c r="D28" s="49">
        <v>2984.94</v>
      </c>
      <c r="E28" s="9">
        <f t="shared" si="1"/>
        <v>4.2255455721053021</v>
      </c>
      <c r="F28" s="10">
        <f t="shared" si="2"/>
        <v>95.774454427894696</v>
      </c>
    </row>
    <row r="29" spans="1:6" ht="15.75" thickBot="1" x14ac:dyDescent="0.3">
      <c r="A29" s="82" t="s">
        <v>110</v>
      </c>
      <c r="B29" s="29">
        <v>2.19</v>
      </c>
      <c r="C29" s="48">
        <f t="shared" si="0"/>
        <v>3.14</v>
      </c>
      <c r="D29" s="49">
        <v>5.33</v>
      </c>
      <c r="E29" s="9">
        <f t="shared" si="1"/>
        <v>41.088180112570356</v>
      </c>
      <c r="F29" s="10">
        <f t="shared" si="2"/>
        <v>58.911819887429644</v>
      </c>
    </row>
    <row r="30" spans="1:6" ht="15.75" thickBot="1" x14ac:dyDescent="0.3">
      <c r="A30" s="82" t="s">
        <v>111</v>
      </c>
      <c r="B30" s="29"/>
      <c r="C30" s="48">
        <f t="shared" si="0"/>
        <v>9.65</v>
      </c>
      <c r="D30" s="49">
        <v>9.65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82" t="s">
        <v>112</v>
      </c>
      <c r="B31" s="29">
        <v>364.22</v>
      </c>
      <c r="C31" s="48">
        <f t="shared" si="0"/>
        <v>4430.2199999999993</v>
      </c>
      <c r="D31" s="49">
        <v>4794.4399999999996</v>
      </c>
      <c r="E31" s="9">
        <f t="shared" si="1"/>
        <v>7.5967161962606689</v>
      </c>
      <c r="F31" s="10">
        <f t="shared" si="2"/>
        <v>92.403283803739328</v>
      </c>
    </row>
    <row r="32" spans="1:6" ht="15.75" thickBot="1" x14ac:dyDescent="0.3">
      <c r="A32" s="82" t="s">
        <v>113</v>
      </c>
      <c r="B32" s="29">
        <v>99.84</v>
      </c>
      <c r="C32" s="48">
        <f t="shared" si="0"/>
        <v>130.41999999999999</v>
      </c>
      <c r="D32" s="49">
        <v>230.26</v>
      </c>
      <c r="E32" s="9">
        <f t="shared" si="1"/>
        <v>43.359680361330675</v>
      </c>
      <c r="F32" s="10">
        <f t="shared" si="2"/>
        <v>56.640319638669325</v>
      </c>
    </row>
    <row r="33" spans="1:6" ht="15.75" thickBot="1" x14ac:dyDescent="0.3">
      <c r="A33" s="82" t="s">
        <v>114</v>
      </c>
      <c r="B33" s="29"/>
      <c r="C33" s="48">
        <f t="shared" si="0"/>
        <v>0.2</v>
      </c>
      <c r="D33" s="49">
        <v>0.2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82" t="s">
        <v>29</v>
      </c>
      <c r="B34" s="29">
        <v>81.099999999999994</v>
      </c>
      <c r="C34" s="48">
        <f t="shared" si="0"/>
        <v>34.790000000000006</v>
      </c>
      <c r="D34" s="49">
        <v>115.89</v>
      </c>
      <c r="E34" s="9">
        <f t="shared" si="1"/>
        <v>69.980153593925266</v>
      </c>
      <c r="F34" s="10">
        <f t="shared" si="2"/>
        <v>30.019846406074731</v>
      </c>
    </row>
    <row r="35" spans="1:6" ht="15.75" thickBot="1" x14ac:dyDescent="0.3">
      <c r="A35" s="82" t="s">
        <v>72</v>
      </c>
      <c r="B35" s="29"/>
      <c r="C35" s="48">
        <f t="shared" si="0"/>
        <v>0.7</v>
      </c>
      <c r="D35" s="49">
        <v>0.7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82" t="s">
        <v>115</v>
      </c>
      <c r="B36" s="29">
        <v>47.61</v>
      </c>
      <c r="C36" s="48">
        <f t="shared" si="0"/>
        <v>8695.1099999999988</v>
      </c>
      <c r="D36" s="49">
        <v>8742.7199999999993</v>
      </c>
      <c r="E36" s="9">
        <f t="shared" si="1"/>
        <v>0.54456736576260023</v>
      </c>
      <c r="F36" s="10">
        <f t="shared" si="2"/>
        <v>99.455432634237397</v>
      </c>
    </row>
    <row r="37" spans="1:6" ht="15.75" thickBot="1" x14ac:dyDescent="0.3">
      <c r="A37" s="82" t="s">
        <v>32</v>
      </c>
      <c r="B37" s="29"/>
      <c r="C37" s="48">
        <f t="shared" si="0"/>
        <v>7</v>
      </c>
      <c r="D37" s="49">
        <v>7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82" t="s">
        <v>33</v>
      </c>
      <c r="B38" s="29">
        <v>134.16</v>
      </c>
      <c r="C38" s="48">
        <f t="shared" si="0"/>
        <v>8029.68</v>
      </c>
      <c r="D38" s="49">
        <v>8163.84</v>
      </c>
      <c r="E38" s="9">
        <f t="shared" si="1"/>
        <v>1.6433443085606774</v>
      </c>
      <c r="F38" s="10">
        <f t="shared" si="2"/>
        <v>98.356655691439315</v>
      </c>
    </row>
    <row r="39" spans="1:6" ht="15.75" thickBot="1" x14ac:dyDescent="0.3">
      <c r="A39" s="82" t="s">
        <v>34</v>
      </c>
      <c r="B39" s="29">
        <v>19.399999999999999</v>
      </c>
      <c r="C39" s="48">
        <f t="shared" si="0"/>
        <v>236.99999999999997</v>
      </c>
      <c r="D39" s="49">
        <v>256.39999999999998</v>
      </c>
      <c r="E39" s="9">
        <f t="shared" si="1"/>
        <v>7.5663026521060841</v>
      </c>
      <c r="F39" s="10">
        <f t="shared" si="2"/>
        <v>92.433697347893911</v>
      </c>
    </row>
    <row r="40" spans="1:6" ht="15.75" thickBot="1" x14ac:dyDescent="0.3">
      <c r="A40" s="82" t="s">
        <v>35</v>
      </c>
      <c r="B40" s="29">
        <v>148.72</v>
      </c>
      <c r="C40" s="48">
        <f t="shared" si="0"/>
        <v>1472.3799999999999</v>
      </c>
      <c r="D40" s="49">
        <v>1621.1</v>
      </c>
      <c r="E40" s="9">
        <f t="shared" si="1"/>
        <v>9.1740176423416209</v>
      </c>
      <c r="F40" s="10">
        <f t="shared" si="2"/>
        <v>90.82598235765839</v>
      </c>
    </row>
    <row r="41" spans="1:6" ht="15.75" thickBot="1" x14ac:dyDescent="0.3">
      <c r="A41" s="82" t="s">
        <v>36</v>
      </c>
      <c r="B41" s="29"/>
      <c r="C41" s="48">
        <f t="shared" si="0"/>
        <v>5</v>
      </c>
      <c r="D41" s="49">
        <v>5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82" t="s">
        <v>70</v>
      </c>
      <c r="B42" s="29"/>
      <c r="C42" s="48">
        <f t="shared" si="0"/>
        <v>4</v>
      </c>
      <c r="D42" s="49">
        <v>4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82" t="s">
        <v>38</v>
      </c>
      <c r="B43" s="29">
        <v>6.64</v>
      </c>
      <c r="C43" s="48">
        <f t="shared" si="0"/>
        <v>11451.390000000001</v>
      </c>
      <c r="D43" s="49">
        <v>11458.03</v>
      </c>
      <c r="E43" s="9">
        <f t="shared" si="1"/>
        <v>5.7950625020182348E-2</v>
      </c>
      <c r="F43" s="10">
        <f t="shared" si="2"/>
        <v>99.942049374979831</v>
      </c>
    </row>
    <row r="44" spans="1:6" ht="15.75" thickBot="1" x14ac:dyDescent="0.3">
      <c r="A44" s="82" t="s">
        <v>39</v>
      </c>
      <c r="B44" s="29"/>
      <c r="C44" s="48">
        <f t="shared" si="0"/>
        <v>208.45</v>
      </c>
      <c r="D44" s="49">
        <v>208.45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82" t="s">
        <v>40</v>
      </c>
      <c r="B45" s="29">
        <v>56.33</v>
      </c>
      <c r="C45" s="48">
        <f t="shared" si="0"/>
        <v>1605.21</v>
      </c>
      <c r="D45" s="49">
        <v>1661.54</v>
      </c>
      <c r="E45" s="9">
        <f t="shared" si="1"/>
        <v>3.3902283423811643</v>
      </c>
      <c r="F45" s="10">
        <f t="shared" si="2"/>
        <v>96.609771657618836</v>
      </c>
    </row>
    <row r="46" spans="1:6" ht="15.75" thickBot="1" x14ac:dyDescent="0.3">
      <c r="A46" s="82" t="s">
        <v>41</v>
      </c>
      <c r="B46" s="29">
        <v>3.1</v>
      </c>
      <c r="C46" s="48">
        <f t="shared" si="0"/>
        <v>148.4</v>
      </c>
      <c r="D46" s="49">
        <v>151.5</v>
      </c>
      <c r="E46" s="9">
        <f t="shared" si="1"/>
        <v>2.0462046204620461</v>
      </c>
      <c r="F46" s="10">
        <f t="shared" si="2"/>
        <v>97.953795379537951</v>
      </c>
    </row>
    <row r="47" spans="1:6" ht="15.75" thickBot="1" x14ac:dyDescent="0.3">
      <c r="A47" s="82" t="s">
        <v>42</v>
      </c>
      <c r="B47" s="29">
        <v>145.80000000000001</v>
      </c>
      <c r="C47" s="48">
        <f t="shared" si="0"/>
        <v>12619.87</v>
      </c>
      <c r="D47" s="49">
        <v>12765.67</v>
      </c>
      <c r="E47" s="9">
        <f t="shared" si="1"/>
        <v>1.1421257168640582</v>
      </c>
      <c r="F47" s="10">
        <f t="shared" si="2"/>
        <v>98.857874283135942</v>
      </c>
    </row>
    <row r="48" spans="1:6" ht="15.75" thickBot="1" x14ac:dyDescent="0.3">
      <c r="A48" s="82" t="s">
        <v>66</v>
      </c>
      <c r="B48" s="29"/>
      <c r="C48" s="48">
        <f t="shared" si="0"/>
        <v>4.4400000000000004</v>
      </c>
      <c r="D48" s="49">
        <v>4.4400000000000004</v>
      </c>
      <c r="E48" s="9">
        <f t="shared" si="1"/>
        <v>0</v>
      </c>
      <c r="F48" s="10">
        <f t="shared" si="2"/>
        <v>100</v>
      </c>
    </row>
    <row r="49" spans="1:6" ht="15.75" thickBot="1" x14ac:dyDescent="0.3">
      <c r="A49" s="82" t="s">
        <v>44</v>
      </c>
      <c r="B49" s="29">
        <v>85.07</v>
      </c>
      <c r="C49" s="48">
        <f t="shared" si="0"/>
        <v>76.02000000000001</v>
      </c>
      <c r="D49" s="49">
        <v>161.09</v>
      </c>
      <c r="E49" s="9">
        <f t="shared" si="1"/>
        <v>52.80898876404494</v>
      </c>
      <c r="F49" s="10">
        <f t="shared" si="2"/>
        <v>47.19101123595506</v>
      </c>
    </row>
    <row r="50" spans="1:6" ht="15.75" thickBot="1" x14ac:dyDescent="0.3">
      <c r="A50" s="82" t="s">
        <v>45</v>
      </c>
      <c r="B50" s="29">
        <v>20.6</v>
      </c>
      <c r="C50" s="48">
        <f t="shared" si="0"/>
        <v>48.23</v>
      </c>
      <c r="D50" s="49">
        <v>68.83</v>
      </c>
      <c r="E50" s="9">
        <f t="shared" si="1"/>
        <v>29.928810111869826</v>
      </c>
      <c r="F50" s="10">
        <f t="shared" si="2"/>
        <v>70.071189888130178</v>
      </c>
    </row>
    <row r="51" spans="1:6" ht="15.75" thickBot="1" x14ac:dyDescent="0.3">
      <c r="A51" s="82" t="s">
        <v>46</v>
      </c>
      <c r="B51" s="29">
        <v>4971.13</v>
      </c>
      <c r="C51" s="48">
        <f t="shared" si="0"/>
        <v>9913.869999999999</v>
      </c>
      <c r="D51" s="49">
        <v>14885</v>
      </c>
      <c r="E51" s="9">
        <f t="shared" si="1"/>
        <v>33.396909640577761</v>
      </c>
      <c r="F51" s="10">
        <f t="shared" si="2"/>
        <v>66.603090359422225</v>
      </c>
    </row>
    <row r="52" spans="1:6" ht="15.75" thickBot="1" x14ac:dyDescent="0.3">
      <c r="A52" s="82" t="s">
        <v>60</v>
      </c>
      <c r="B52" s="29">
        <v>3.07</v>
      </c>
      <c r="C52" s="48">
        <f t="shared" si="0"/>
        <v>2.4100000000000006</v>
      </c>
      <c r="D52" s="49">
        <v>5.48</v>
      </c>
      <c r="E52" s="9">
        <f t="shared" si="1"/>
        <v>56.021897810218974</v>
      </c>
      <c r="F52" s="10">
        <f t="shared" si="2"/>
        <v>43.978102189781026</v>
      </c>
    </row>
    <row r="53" spans="1:6" ht="15.75" thickBot="1" x14ac:dyDescent="0.3">
      <c r="A53" s="82" t="s">
        <v>47</v>
      </c>
      <c r="B53" s="29">
        <v>859.24</v>
      </c>
      <c r="C53" s="48">
        <f t="shared" si="0"/>
        <v>645.92000000000007</v>
      </c>
      <c r="D53" s="49">
        <v>1505.16</v>
      </c>
      <c r="E53" s="9">
        <f t="shared" si="1"/>
        <v>57.086289829652657</v>
      </c>
      <c r="F53" s="10">
        <f t="shared" si="2"/>
        <v>42.913710170347343</v>
      </c>
    </row>
    <row r="54" spans="1:6" ht="15.75" thickBot="1" x14ac:dyDescent="0.3">
      <c r="A54" s="82" t="s">
        <v>48</v>
      </c>
      <c r="B54" s="29">
        <v>277.86</v>
      </c>
      <c r="C54" s="48">
        <f t="shared" si="0"/>
        <v>459.78999999999996</v>
      </c>
      <c r="D54" s="49">
        <v>737.65</v>
      </c>
      <c r="E54" s="9">
        <f t="shared" si="1"/>
        <v>37.668270860164036</v>
      </c>
      <c r="F54" s="10">
        <f t="shared" si="2"/>
        <v>62.331729139835964</v>
      </c>
    </row>
    <row r="55" spans="1:6" ht="15.75" thickBot="1" x14ac:dyDescent="0.3">
      <c r="A55" s="82" t="s">
        <v>49</v>
      </c>
      <c r="B55" s="29">
        <v>280.61</v>
      </c>
      <c r="C55" s="48">
        <f t="shared" si="0"/>
        <v>127.74000000000001</v>
      </c>
      <c r="D55" s="49">
        <v>408.35</v>
      </c>
      <c r="E55" s="9">
        <f t="shared" si="1"/>
        <v>68.718011509734296</v>
      </c>
      <c r="F55" s="10">
        <f t="shared" si="2"/>
        <v>31.2819884902657</v>
      </c>
    </row>
    <row r="56" spans="1:6" ht="15.75" thickBot="1" x14ac:dyDescent="0.3">
      <c r="A56" s="82" t="s">
        <v>100</v>
      </c>
      <c r="B56" s="29">
        <v>84.03</v>
      </c>
      <c r="C56" s="48">
        <f t="shared" si="0"/>
        <v>413.42999999999995</v>
      </c>
      <c r="D56" s="49">
        <v>497.46</v>
      </c>
      <c r="E56" s="9">
        <f t="shared" si="1"/>
        <v>16.891810396815824</v>
      </c>
      <c r="F56" s="10">
        <f t="shared" si="2"/>
        <v>83.108189603184158</v>
      </c>
    </row>
    <row r="57" spans="1:6" ht="15.75" thickBot="1" x14ac:dyDescent="0.3">
      <c r="A57" s="82" t="s">
        <v>50</v>
      </c>
      <c r="B57" s="29">
        <v>6.15</v>
      </c>
      <c r="C57" s="48">
        <f t="shared" si="0"/>
        <v>1504.02</v>
      </c>
      <c r="D57" s="49">
        <v>1510.17</v>
      </c>
      <c r="E57" s="9">
        <f t="shared" si="1"/>
        <v>0.4072389201215757</v>
      </c>
      <c r="F57" s="10">
        <f t="shared" si="2"/>
        <v>99.592761079878414</v>
      </c>
    </row>
    <row r="58" spans="1:6" ht="15.75" thickBot="1" x14ac:dyDescent="0.3">
      <c r="A58" s="82" t="s">
        <v>51</v>
      </c>
      <c r="B58" s="29">
        <v>1089.27</v>
      </c>
      <c r="C58" s="48">
        <f t="shared" si="0"/>
        <v>1683.2600000000002</v>
      </c>
      <c r="D58" s="49">
        <v>2772.53</v>
      </c>
      <c r="E58" s="9">
        <f t="shared" si="1"/>
        <v>39.287942781502814</v>
      </c>
      <c r="F58" s="10">
        <f t="shared" si="2"/>
        <v>60.712057218497193</v>
      </c>
    </row>
    <row r="59" spans="1:6" ht="15.75" thickBot="1" x14ac:dyDescent="0.3">
      <c r="A59" s="82" t="s">
        <v>116</v>
      </c>
      <c r="B59" s="29">
        <v>10</v>
      </c>
      <c r="C59" s="48">
        <f t="shared" si="0"/>
        <v>47</v>
      </c>
      <c r="D59" s="49">
        <v>57</v>
      </c>
      <c r="E59" s="9">
        <f t="shared" si="1"/>
        <v>17.543859649122808</v>
      </c>
      <c r="F59" s="10">
        <f t="shared" si="2"/>
        <v>82.456140350877192</v>
      </c>
    </row>
    <row r="60" spans="1:6" ht="15.75" thickBot="1" x14ac:dyDescent="0.3">
      <c r="A60" s="83" t="s">
        <v>117</v>
      </c>
      <c r="B60" s="46">
        <v>20.74</v>
      </c>
      <c r="C60" s="60">
        <f t="shared" si="0"/>
        <v>122.38000000000001</v>
      </c>
      <c r="D60" s="67">
        <v>143.12</v>
      </c>
      <c r="E60" s="61">
        <f t="shared" si="1"/>
        <v>14.491335941866964</v>
      </c>
      <c r="F60" s="84">
        <f t="shared" si="2"/>
        <v>85.50866405813305</v>
      </c>
    </row>
    <row r="61" spans="1:6" ht="15.75" thickBot="1" x14ac:dyDescent="0.3">
      <c r="A61" s="87" t="s">
        <v>92</v>
      </c>
      <c r="B61" s="85">
        <f>SUM(B2:B60)</f>
        <v>24763.520000000004</v>
      </c>
      <c r="C61" s="69">
        <f t="shared" si="0"/>
        <v>190621.68000000005</v>
      </c>
      <c r="D61" s="85">
        <f>SUM(D2:D60)</f>
        <v>215385.20000000007</v>
      </c>
      <c r="E61" s="17">
        <f t="shared" si="1"/>
        <v>11.497317364424296</v>
      </c>
      <c r="F61" s="86">
        <f t="shared" si="2"/>
        <v>88.502682635575695</v>
      </c>
    </row>
  </sheetData>
  <autoFilter ref="A1:F61" xr:uid="{4021D89C-BDE4-4F70-8F3F-64CDF9453D42}"/>
  <pageMargins left="0.7" right="0.7" top="0.75" bottom="0.75" header="0.3" footer="0.3"/>
  <pageSetup paperSize="9" scale="75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1EE4-F3B3-4F9E-A10F-E48BB37CB23E}">
  <dimension ref="A1:F57"/>
  <sheetViews>
    <sheetView zoomScaleNormal="100" workbookViewId="0">
      <selection activeCell="E3" sqref="E3"/>
    </sheetView>
  </sheetViews>
  <sheetFormatPr defaultRowHeight="15" x14ac:dyDescent="0.25"/>
  <cols>
    <col min="1" max="1" width="37.710937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1.45</v>
      </c>
      <c r="C2" s="48">
        <f>(D2-B2)</f>
        <v>35.119999999999997</v>
      </c>
      <c r="D2" s="48">
        <v>36.57</v>
      </c>
      <c r="E2" s="9">
        <f>B2*100/D2</f>
        <v>3.9649986327590923</v>
      </c>
      <c r="F2" s="10">
        <f>C2*100/D2</f>
        <v>96.035001367240895</v>
      </c>
    </row>
    <row r="3" spans="1:6" ht="15.75" thickBot="1" x14ac:dyDescent="0.3">
      <c r="A3" s="82" t="s">
        <v>101</v>
      </c>
      <c r="B3" s="29">
        <v>237.57</v>
      </c>
      <c r="C3" s="48">
        <f t="shared" ref="C3:C56" si="0">(D3-B3)</f>
        <v>1913.26</v>
      </c>
      <c r="D3" s="48">
        <v>2150.83</v>
      </c>
      <c r="E3" s="9">
        <f>B3*100/D3</f>
        <v>11.045503363817689</v>
      </c>
      <c r="F3" s="10">
        <f t="shared" ref="F3:F57" si="1">C3*100/D3</f>
        <v>88.954496636182313</v>
      </c>
    </row>
    <row r="4" spans="1:6" ht="15.75" thickBot="1" x14ac:dyDescent="0.3">
      <c r="A4" s="82" t="s">
        <v>69</v>
      </c>
      <c r="B4" s="29"/>
      <c r="C4" s="48">
        <f t="shared" si="0"/>
        <v>5.52</v>
      </c>
      <c r="D4" s="49">
        <v>5.52</v>
      </c>
      <c r="E4" s="9"/>
      <c r="F4" s="10">
        <f t="shared" si="1"/>
        <v>100.00000000000001</v>
      </c>
    </row>
    <row r="5" spans="1:6" ht="15.75" thickBot="1" x14ac:dyDescent="0.3">
      <c r="A5" s="82" t="s">
        <v>84</v>
      </c>
      <c r="B5" s="29">
        <v>20.37</v>
      </c>
      <c r="C5" s="48">
        <f t="shared" si="0"/>
        <v>120.78</v>
      </c>
      <c r="D5" s="49">
        <v>141.15</v>
      </c>
      <c r="E5" s="9">
        <f t="shared" ref="E5:E56" si="2">B5*100/D5</f>
        <v>14.431455897980872</v>
      </c>
      <c r="F5" s="10">
        <f t="shared" si="1"/>
        <v>85.568544102019132</v>
      </c>
    </row>
    <row r="6" spans="1:6" ht="15.75" thickBot="1" x14ac:dyDescent="0.3">
      <c r="A6" s="82" t="s">
        <v>8</v>
      </c>
      <c r="B6" s="29">
        <v>2.6</v>
      </c>
      <c r="C6" s="48">
        <f t="shared" si="0"/>
        <v>234.85</v>
      </c>
      <c r="D6" s="49">
        <v>237.45</v>
      </c>
      <c r="E6" s="9">
        <f t="shared" si="2"/>
        <v>1.0949673615497999</v>
      </c>
      <c r="F6" s="10">
        <f t="shared" si="1"/>
        <v>98.905032638450209</v>
      </c>
    </row>
    <row r="7" spans="1:6" ht="15.75" thickBot="1" x14ac:dyDescent="0.3">
      <c r="A7" s="82" t="s">
        <v>9</v>
      </c>
      <c r="B7" s="29">
        <v>10.199999999999999</v>
      </c>
      <c r="C7" s="48">
        <f t="shared" si="0"/>
        <v>4096.9400000000005</v>
      </c>
      <c r="D7" s="49">
        <v>4107.1400000000003</v>
      </c>
      <c r="E7" s="9">
        <f t="shared" si="2"/>
        <v>0.24834799885078176</v>
      </c>
      <c r="F7" s="10">
        <f t="shared" si="1"/>
        <v>99.751652001149225</v>
      </c>
    </row>
    <row r="8" spans="1:6" ht="15.75" thickBot="1" x14ac:dyDescent="0.3">
      <c r="A8" s="82" t="s">
        <v>62</v>
      </c>
      <c r="B8" s="29"/>
      <c r="C8" s="48">
        <f t="shared" si="0"/>
        <v>58.22</v>
      </c>
      <c r="D8" s="49">
        <v>58.22</v>
      </c>
      <c r="E8" s="9"/>
      <c r="F8" s="10">
        <f t="shared" si="1"/>
        <v>100</v>
      </c>
    </row>
    <row r="9" spans="1:6" ht="15.75" thickBot="1" x14ac:dyDescent="0.3">
      <c r="A9" s="82" t="s">
        <v>11</v>
      </c>
      <c r="B9" s="29"/>
      <c r="C9" s="48">
        <f t="shared" si="0"/>
        <v>8</v>
      </c>
      <c r="D9" s="49">
        <v>8</v>
      </c>
      <c r="E9" s="9"/>
      <c r="F9" s="10">
        <f t="shared" si="1"/>
        <v>100</v>
      </c>
    </row>
    <row r="10" spans="1:6" ht="15.75" thickBot="1" x14ac:dyDescent="0.3">
      <c r="A10" s="82" t="s">
        <v>12</v>
      </c>
      <c r="B10" s="29">
        <v>176.76</v>
      </c>
      <c r="C10" s="48">
        <f t="shared" si="0"/>
        <v>1041.23</v>
      </c>
      <c r="D10" s="49">
        <v>1217.99</v>
      </c>
      <c r="E10" s="9">
        <f t="shared" si="2"/>
        <v>14.512434420643848</v>
      </c>
      <c r="F10" s="10">
        <f t="shared" si="1"/>
        <v>85.487565579356158</v>
      </c>
    </row>
    <row r="11" spans="1:6" ht="15.75" thickBot="1" x14ac:dyDescent="0.3">
      <c r="A11" s="82" t="s">
        <v>13</v>
      </c>
      <c r="B11" s="29"/>
      <c r="C11" s="48">
        <f t="shared" si="0"/>
        <v>808.2</v>
      </c>
      <c r="D11" s="49">
        <v>808.2</v>
      </c>
      <c r="E11" s="9"/>
      <c r="F11" s="10">
        <f t="shared" si="1"/>
        <v>100</v>
      </c>
    </row>
    <row r="12" spans="1:6" ht="15.75" thickBot="1" x14ac:dyDescent="0.3">
      <c r="A12" s="82" t="s">
        <v>14</v>
      </c>
      <c r="B12" s="29"/>
      <c r="C12" s="48">
        <f t="shared" si="0"/>
        <v>643.20000000000005</v>
      </c>
      <c r="D12" s="49">
        <v>643.20000000000005</v>
      </c>
      <c r="E12" s="9"/>
      <c r="F12" s="10">
        <f t="shared" si="1"/>
        <v>100</v>
      </c>
    </row>
    <row r="13" spans="1:6" ht="15.75" thickBot="1" x14ac:dyDescent="0.3">
      <c r="A13" s="82" t="s">
        <v>16</v>
      </c>
      <c r="B13" s="29">
        <v>8817.36</v>
      </c>
      <c r="C13" s="48">
        <f t="shared" si="0"/>
        <v>23693.11</v>
      </c>
      <c r="D13" s="49">
        <v>32510.47</v>
      </c>
      <c r="E13" s="9">
        <f t="shared" si="2"/>
        <v>27.121601133419478</v>
      </c>
      <c r="F13" s="10">
        <f t="shared" si="1"/>
        <v>72.878398866580511</v>
      </c>
    </row>
    <row r="14" spans="1:6" ht="15.75" thickBot="1" x14ac:dyDescent="0.3">
      <c r="A14" s="82" t="s">
        <v>87</v>
      </c>
      <c r="B14" s="29"/>
      <c r="C14" s="48">
        <f t="shared" si="0"/>
        <v>10.82</v>
      </c>
      <c r="D14" s="49">
        <v>10.82</v>
      </c>
      <c r="E14" s="9"/>
      <c r="F14" s="10">
        <f t="shared" si="1"/>
        <v>100</v>
      </c>
    </row>
    <row r="15" spans="1:6" ht="15.75" thickBot="1" x14ac:dyDescent="0.3">
      <c r="A15" s="82" t="s">
        <v>88</v>
      </c>
      <c r="B15" s="29"/>
      <c r="C15" s="48">
        <f t="shared" si="0"/>
        <v>3.26</v>
      </c>
      <c r="D15" s="49">
        <v>3.26</v>
      </c>
      <c r="E15" s="9"/>
      <c r="F15" s="10">
        <f t="shared" si="1"/>
        <v>100</v>
      </c>
    </row>
    <row r="16" spans="1:6" ht="15.75" thickBot="1" x14ac:dyDescent="0.3">
      <c r="A16" s="82" t="s">
        <v>17</v>
      </c>
      <c r="B16" s="29"/>
      <c r="C16" s="48">
        <f t="shared" si="0"/>
        <v>18.350000000000001</v>
      </c>
      <c r="D16" s="49">
        <v>18.350000000000001</v>
      </c>
      <c r="E16" s="9"/>
      <c r="F16" s="10">
        <f t="shared" si="1"/>
        <v>100</v>
      </c>
    </row>
    <row r="17" spans="1:6" ht="15.75" thickBot="1" x14ac:dyDescent="0.3">
      <c r="A17" s="82" t="s">
        <v>18</v>
      </c>
      <c r="B17" s="29">
        <v>175.46</v>
      </c>
      <c r="C17" s="48">
        <f t="shared" si="0"/>
        <v>105.41</v>
      </c>
      <c r="D17" s="49">
        <v>280.87</v>
      </c>
      <c r="E17" s="9">
        <f t="shared" si="2"/>
        <v>62.470181934702886</v>
      </c>
      <c r="F17" s="10">
        <f t="shared" si="1"/>
        <v>37.529818065297114</v>
      </c>
    </row>
    <row r="18" spans="1:6" ht="15.75" thickBot="1" x14ac:dyDescent="0.3">
      <c r="A18" s="82" t="s">
        <v>107</v>
      </c>
      <c r="B18" s="29">
        <v>111.84</v>
      </c>
      <c r="C18" s="48">
        <f t="shared" si="0"/>
        <v>0</v>
      </c>
      <c r="D18" s="49">
        <v>111.84</v>
      </c>
      <c r="E18" s="9">
        <f t="shared" si="2"/>
        <v>100</v>
      </c>
      <c r="F18" s="10"/>
    </row>
    <row r="19" spans="1:6" ht="15.75" thickBot="1" x14ac:dyDescent="0.3">
      <c r="A19" s="82" t="s">
        <v>108</v>
      </c>
      <c r="B19" s="29">
        <v>917.7</v>
      </c>
      <c r="C19" s="48">
        <f t="shared" si="0"/>
        <v>2526.0500000000002</v>
      </c>
      <c r="D19" s="49">
        <v>3443.75</v>
      </c>
      <c r="E19" s="9">
        <f t="shared" si="2"/>
        <v>26.648275862068967</v>
      </c>
      <c r="F19" s="10">
        <f t="shared" si="1"/>
        <v>73.351724137931043</v>
      </c>
    </row>
    <row r="20" spans="1:6" ht="15.75" thickBot="1" x14ac:dyDescent="0.3">
      <c r="A20" s="82" t="s">
        <v>22</v>
      </c>
      <c r="B20" s="29"/>
      <c r="C20" s="48">
        <f t="shared" si="0"/>
        <v>0.7</v>
      </c>
      <c r="D20" s="49">
        <v>0.7</v>
      </c>
      <c r="E20" s="9"/>
      <c r="F20" s="10">
        <f t="shared" si="1"/>
        <v>100</v>
      </c>
    </row>
    <row r="21" spans="1:6" ht="15.75" thickBot="1" x14ac:dyDescent="0.3">
      <c r="A21" s="82" t="s">
        <v>109</v>
      </c>
      <c r="B21" s="29"/>
      <c r="C21" s="48">
        <f t="shared" si="0"/>
        <v>1.1000000000000001</v>
      </c>
      <c r="D21" s="49">
        <v>1.1000000000000001</v>
      </c>
      <c r="E21" s="9"/>
      <c r="F21" s="10">
        <f t="shared" si="1"/>
        <v>100</v>
      </c>
    </row>
    <row r="22" spans="1:6" ht="15.75" thickBot="1" x14ac:dyDescent="0.3">
      <c r="A22" s="82" t="s">
        <v>23</v>
      </c>
      <c r="B22" s="29">
        <v>6617.6</v>
      </c>
      <c r="C22" s="48">
        <f t="shared" si="0"/>
        <v>65228.21</v>
      </c>
      <c r="D22" s="49">
        <v>71845.81</v>
      </c>
      <c r="E22" s="9">
        <f t="shared" si="2"/>
        <v>9.2108363730605873</v>
      </c>
      <c r="F22" s="10">
        <f t="shared" si="1"/>
        <v>90.789163626939413</v>
      </c>
    </row>
    <row r="23" spans="1:6" ht="15.75" thickBot="1" x14ac:dyDescent="0.3">
      <c r="A23" s="82" t="s">
        <v>24</v>
      </c>
      <c r="B23" s="29">
        <v>822.26</v>
      </c>
      <c r="C23" s="48">
        <f t="shared" si="0"/>
        <v>23160.390000000003</v>
      </c>
      <c r="D23" s="49">
        <v>23982.65</v>
      </c>
      <c r="E23" s="9">
        <f t="shared" si="2"/>
        <v>3.4285618978720032</v>
      </c>
      <c r="F23" s="10">
        <f t="shared" si="1"/>
        <v>96.571438102128013</v>
      </c>
    </row>
    <row r="24" spans="1:6" ht="15.75" thickBot="1" x14ac:dyDescent="0.3">
      <c r="A24" s="82" t="s">
        <v>57</v>
      </c>
      <c r="B24" s="29">
        <v>62.96</v>
      </c>
      <c r="C24" s="48">
        <f t="shared" si="0"/>
        <v>37.279999999999994</v>
      </c>
      <c r="D24" s="49">
        <v>100.24</v>
      </c>
      <c r="E24" s="9">
        <f t="shared" si="2"/>
        <v>62.809257781324824</v>
      </c>
      <c r="F24" s="10">
        <f t="shared" si="1"/>
        <v>37.190742218675176</v>
      </c>
    </row>
    <row r="25" spans="1:6" ht="15.75" thickBot="1" x14ac:dyDescent="0.3">
      <c r="A25" s="82" t="s">
        <v>58</v>
      </c>
      <c r="B25" s="29">
        <v>62.32</v>
      </c>
      <c r="C25" s="48">
        <f t="shared" si="0"/>
        <v>3472.1099999999997</v>
      </c>
      <c r="D25" s="49">
        <v>3534.43</v>
      </c>
      <c r="E25" s="9">
        <f t="shared" si="2"/>
        <v>1.7632263193782307</v>
      </c>
      <c r="F25" s="10">
        <f t="shared" si="1"/>
        <v>98.236773680621752</v>
      </c>
    </row>
    <row r="26" spans="1:6" ht="15.75" thickBot="1" x14ac:dyDescent="0.3">
      <c r="A26" s="82" t="s">
        <v>110</v>
      </c>
      <c r="B26" s="29">
        <v>18.48</v>
      </c>
      <c r="C26" s="48">
        <f t="shared" si="0"/>
        <v>2</v>
      </c>
      <c r="D26" s="49">
        <v>20.48</v>
      </c>
      <c r="E26" s="9">
        <f t="shared" si="2"/>
        <v>90.234375</v>
      </c>
      <c r="F26" s="10">
        <f t="shared" si="1"/>
        <v>9.765625</v>
      </c>
    </row>
    <row r="27" spans="1:6" ht="15.75" thickBot="1" x14ac:dyDescent="0.3">
      <c r="A27" s="82" t="s">
        <v>26</v>
      </c>
      <c r="B27" s="29"/>
      <c r="C27" s="48">
        <f t="shared" si="0"/>
        <v>17.03</v>
      </c>
      <c r="D27" s="49">
        <v>17.03</v>
      </c>
      <c r="E27" s="9"/>
      <c r="F27" s="10">
        <f t="shared" si="1"/>
        <v>100</v>
      </c>
    </row>
    <row r="28" spans="1:6" ht="15.75" thickBot="1" x14ac:dyDescent="0.3">
      <c r="A28" s="82" t="s">
        <v>118</v>
      </c>
      <c r="B28" s="29"/>
      <c r="C28" s="48">
        <f t="shared" si="0"/>
        <v>12.63</v>
      </c>
      <c r="D28" s="49">
        <v>12.63</v>
      </c>
      <c r="E28" s="9"/>
      <c r="F28" s="10">
        <f t="shared" si="1"/>
        <v>100</v>
      </c>
    </row>
    <row r="29" spans="1:6" ht="15.75" thickBot="1" x14ac:dyDescent="0.3">
      <c r="A29" s="82" t="s">
        <v>27</v>
      </c>
      <c r="B29" s="29">
        <v>213.4</v>
      </c>
      <c r="C29" s="48">
        <f t="shared" si="0"/>
        <v>3026.5699999999997</v>
      </c>
      <c r="D29" s="49">
        <v>3239.97</v>
      </c>
      <c r="E29" s="9">
        <f t="shared" si="2"/>
        <v>6.5864807390191888</v>
      </c>
      <c r="F29" s="10">
        <f t="shared" si="1"/>
        <v>93.41351926098082</v>
      </c>
    </row>
    <row r="30" spans="1:6" ht="15.75" thickBot="1" x14ac:dyDescent="0.3">
      <c r="A30" s="82" t="s">
        <v>113</v>
      </c>
      <c r="B30" s="29">
        <v>26.28</v>
      </c>
      <c r="C30" s="48">
        <f t="shared" si="0"/>
        <v>29.85</v>
      </c>
      <c r="D30" s="49">
        <v>56.13</v>
      </c>
      <c r="E30" s="9">
        <f t="shared" si="2"/>
        <v>46.819882415820416</v>
      </c>
      <c r="F30" s="10">
        <f t="shared" si="1"/>
        <v>53.180117584179584</v>
      </c>
    </row>
    <row r="31" spans="1:6" ht="15.75" thickBot="1" x14ac:dyDescent="0.3">
      <c r="A31" s="82" t="s">
        <v>114</v>
      </c>
      <c r="B31" s="29"/>
      <c r="C31" s="48">
        <f t="shared" si="0"/>
        <v>0.5</v>
      </c>
      <c r="D31" s="49">
        <v>0.5</v>
      </c>
      <c r="E31" s="9"/>
      <c r="F31" s="10">
        <f t="shared" si="1"/>
        <v>100</v>
      </c>
    </row>
    <row r="32" spans="1:6" ht="15.75" thickBot="1" x14ac:dyDescent="0.3">
      <c r="A32" s="82" t="s">
        <v>29</v>
      </c>
      <c r="B32" s="29">
        <v>49.79</v>
      </c>
      <c r="C32" s="48">
        <f t="shared" si="0"/>
        <v>18.089999999999996</v>
      </c>
      <c r="D32" s="49">
        <v>67.88</v>
      </c>
      <c r="E32" s="9">
        <f t="shared" si="2"/>
        <v>73.350029463759583</v>
      </c>
      <c r="F32" s="10">
        <f t="shared" si="1"/>
        <v>26.649970536240421</v>
      </c>
    </row>
    <row r="33" spans="1:6" ht="15.75" thickBot="1" x14ac:dyDescent="0.3">
      <c r="A33" s="82" t="s">
        <v>30</v>
      </c>
      <c r="B33" s="29"/>
      <c r="C33" s="48">
        <f t="shared" si="0"/>
        <v>7.15</v>
      </c>
      <c r="D33" s="49">
        <v>7.15</v>
      </c>
      <c r="E33" s="9"/>
      <c r="F33" s="10">
        <f t="shared" si="1"/>
        <v>100</v>
      </c>
    </row>
    <row r="34" spans="1:6" ht="15.75" thickBot="1" x14ac:dyDescent="0.3">
      <c r="A34" s="82" t="s">
        <v>115</v>
      </c>
      <c r="B34" s="29">
        <v>78.28</v>
      </c>
      <c r="C34" s="48">
        <f t="shared" si="0"/>
        <v>7596.7</v>
      </c>
      <c r="D34" s="49">
        <v>7674.98</v>
      </c>
      <c r="E34" s="9">
        <f t="shared" si="2"/>
        <v>1.0199375112378144</v>
      </c>
      <c r="F34" s="10">
        <f t="shared" si="1"/>
        <v>98.980062488762186</v>
      </c>
    </row>
    <row r="35" spans="1:6" ht="15.75" thickBot="1" x14ac:dyDescent="0.3">
      <c r="A35" s="82" t="s">
        <v>32</v>
      </c>
      <c r="B35" s="29"/>
      <c r="C35" s="48">
        <f t="shared" si="0"/>
        <v>3</v>
      </c>
      <c r="D35" s="49">
        <v>3</v>
      </c>
      <c r="E35" s="9"/>
      <c r="F35" s="10">
        <f t="shared" si="1"/>
        <v>100</v>
      </c>
    </row>
    <row r="36" spans="1:6" ht="15.75" thickBot="1" x14ac:dyDescent="0.3">
      <c r="A36" s="82" t="s">
        <v>33</v>
      </c>
      <c r="B36" s="29">
        <v>463.76</v>
      </c>
      <c r="C36" s="48">
        <f t="shared" si="0"/>
        <v>8766.99</v>
      </c>
      <c r="D36" s="49">
        <v>9230.75</v>
      </c>
      <c r="E36" s="9">
        <f t="shared" si="2"/>
        <v>5.0240771334940284</v>
      </c>
      <c r="F36" s="10">
        <f t="shared" si="1"/>
        <v>94.975922866505968</v>
      </c>
    </row>
    <row r="37" spans="1:6" ht="15.75" thickBot="1" x14ac:dyDescent="0.3">
      <c r="A37" s="82" t="s">
        <v>34</v>
      </c>
      <c r="B37" s="29">
        <v>21.05</v>
      </c>
      <c r="C37" s="48">
        <f t="shared" si="0"/>
        <v>182.85</v>
      </c>
      <c r="D37" s="49">
        <v>203.9</v>
      </c>
      <c r="E37" s="9">
        <f t="shared" si="2"/>
        <v>10.32368808239333</v>
      </c>
      <c r="F37" s="10">
        <f t="shared" si="1"/>
        <v>89.676311917606668</v>
      </c>
    </row>
    <row r="38" spans="1:6" ht="15.75" thickBot="1" x14ac:dyDescent="0.3">
      <c r="A38" s="82" t="s">
        <v>35</v>
      </c>
      <c r="B38" s="29">
        <v>376.06</v>
      </c>
      <c r="C38" s="48">
        <f t="shared" si="0"/>
        <v>1487.19</v>
      </c>
      <c r="D38" s="49">
        <v>1863.25</v>
      </c>
      <c r="E38" s="9">
        <f t="shared" si="2"/>
        <v>20.183013551589962</v>
      </c>
      <c r="F38" s="10">
        <f t="shared" si="1"/>
        <v>79.816986448410034</v>
      </c>
    </row>
    <row r="39" spans="1:6" ht="15.75" thickBot="1" x14ac:dyDescent="0.3">
      <c r="A39" s="82" t="s">
        <v>36</v>
      </c>
      <c r="B39" s="29"/>
      <c r="C39" s="48">
        <f t="shared" si="0"/>
        <v>54.8</v>
      </c>
      <c r="D39" s="49">
        <v>54.8</v>
      </c>
      <c r="E39" s="9"/>
      <c r="F39" s="10">
        <f t="shared" si="1"/>
        <v>100</v>
      </c>
    </row>
    <row r="40" spans="1:6" ht="15.75" thickBot="1" x14ac:dyDescent="0.3">
      <c r="A40" s="82" t="s">
        <v>38</v>
      </c>
      <c r="B40" s="29">
        <v>30.38</v>
      </c>
      <c r="C40" s="48">
        <f t="shared" si="0"/>
        <v>13232.650000000001</v>
      </c>
      <c r="D40" s="49">
        <v>13263.03</v>
      </c>
      <c r="E40" s="9">
        <f t="shared" si="2"/>
        <v>0.2290577643268544</v>
      </c>
      <c r="F40" s="10">
        <f t="shared" si="1"/>
        <v>99.770942235673161</v>
      </c>
    </row>
    <row r="41" spans="1:6" ht="15.75" thickBot="1" x14ac:dyDescent="0.3">
      <c r="A41" s="82" t="s">
        <v>39</v>
      </c>
      <c r="B41" s="29"/>
      <c r="C41" s="48">
        <f t="shared" si="0"/>
        <v>338.82</v>
      </c>
      <c r="D41" s="49">
        <v>338.82</v>
      </c>
      <c r="E41" s="9"/>
      <c r="F41" s="10">
        <f t="shared" si="1"/>
        <v>100</v>
      </c>
    </row>
    <row r="42" spans="1:6" ht="15.75" thickBot="1" x14ac:dyDescent="0.3">
      <c r="A42" s="82" t="s">
        <v>40</v>
      </c>
      <c r="B42" s="29"/>
      <c r="C42" s="48">
        <f t="shared" si="0"/>
        <v>196.97</v>
      </c>
      <c r="D42" s="49">
        <v>196.97</v>
      </c>
      <c r="E42" s="9"/>
      <c r="F42" s="10">
        <f t="shared" si="1"/>
        <v>100</v>
      </c>
    </row>
    <row r="43" spans="1:6" ht="15.75" thickBot="1" x14ac:dyDescent="0.3">
      <c r="A43" s="82" t="s">
        <v>41</v>
      </c>
      <c r="B43" s="29"/>
      <c r="C43" s="48">
        <f t="shared" si="0"/>
        <v>39.22</v>
      </c>
      <c r="D43" s="49">
        <v>39.22</v>
      </c>
      <c r="E43" s="9"/>
      <c r="F43" s="10">
        <f t="shared" si="1"/>
        <v>100</v>
      </c>
    </row>
    <row r="44" spans="1:6" ht="15.75" thickBot="1" x14ac:dyDescent="0.3">
      <c r="A44" s="82" t="s">
        <v>42</v>
      </c>
      <c r="B44" s="29">
        <v>249.11</v>
      </c>
      <c r="C44" s="48">
        <f t="shared" si="0"/>
        <v>14257.51</v>
      </c>
      <c r="D44" s="49">
        <v>14506.62</v>
      </c>
      <c r="E44" s="9">
        <f t="shared" si="2"/>
        <v>1.7172160020735361</v>
      </c>
      <c r="F44" s="10">
        <f t="shared" si="1"/>
        <v>98.282783997926458</v>
      </c>
    </row>
    <row r="45" spans="1:6" ht="15.75" thickBot="1" x14ac:dyDescent="0.3">
      <c r="A45" s="82" t="s">
        <v>66</v>
      </c>
      <c r="B45" s="29"/>
      <c r="C45" s="48">
        <f t="shared" si="0"/>
        <v>64.069999999999993</v>
      </c>
      <c r="D45" s="49">
        <v>64.069999999999993</v>
      </c>
      <c r="E45" s="9"/>
      <c r="F45" s="10">
        <f t="shared" si="1"/>
        <v>100</v>
      </c>
    </row>
    <row r="46" spans="1:6" ht="15.75" thickBot="1" x14ac:dyDescent="0.3">
      <c r="A46" s="82" t="s">
        <v>44</v>
      </c>
      <c r="B46" s="29">
        <v>43.09</v>
      </c>
      <c r="C46" s="48">
        <f t="shared" si="0"/>
        <v>61.789999999999992</v>
      </c>
      <c r="D46" s="49">
        <v>104.88</v>
      </c>
      <c r="E46" s="9">
        <f t="shared" si="2"/>
        <v>41.085049580472926</v>
      </c>
      <c r="F46" s="10">
        <f t="shared" si="1"/>
        <v>58.914950419527074</v>
      </c>
    </row>
    <row r="47" spans="1:6" ht="15.75" thickBot="1" x14ac:dyDescent="0.3">
      <c r="A47" s="82" t="s">
        <v>45</v>
      </c>
      <c r="B47" s="29">
        <v>27.32</v>
      </c>
      <c r="C47" s="48">
        <f t="shared" si="0"/>
        <v>25.6</v>
      </c>
      <c r="D47" s="49">
        <v>52.92</v>
      </c>
      <c r="E47" s="9">
        <f t="shared" si="2"/>
        <v>51.625094482237337</v>
      </c>
      <c r="F47" s="10">
        <f t="shared" si="1"/>
        <v>48.374905517762656</v>
      </c>
    </row>
    <row r="48" spans="1:6" ht="15.75" thickBot="1" x14ac:dyDescent="0.3">
      <c r="A48" s="82" t="s">
        <v>46</v>
      </c>
      <c r="B48" s="29">
        <v>4403.7</v>
      </c>
      <c r="C48" s="48">
        <f t="shared" si="0"/>
        <v>10341.259999999998</v>
      </c>
      <c r="D48" s="49">
        <v>14744.96</v>
      </c>
      <c r="E48" s="9">
        <f t="shared" si="2"/>
        <v>29.865798211727942</v>
      </c>
      <c r="F48" s="10">
        <f t="shared" si="1"/>
        <v>70.134201788272051</v>
      </c>
    </row>
    <row r="49" spans="1:6" ht="15.75" thickBot="1" x14ac:dyDescent="0.3">
      <c r="A49" s="82" t="s">
        <v>60</v>
      </c>
      <c r="B49" s="29">
        <v>3.07</v>
      </c>
      <c r="C49" s="48">
        <f t="shared" si="0"/>
        <v>4.2100000000000009</v>
      </c>
      <c r="D49" s="49">
        <v>7.28</v>
      </c>
      <c r="E49" s="9">
        <f t="shared" si="2"/>
        <v>42.170329670329672</v>
      </c>
      <c r="F49" s="10">
        <f t="shared" si="1"/>
        <v>57.829670329670343</v>
      </c>
    </row>
    <row r="50" spans="1:6" ht="15.75" thickBot="1" x14ac:dyDescent="0.3">
      <c r="A50" s="82" t="s">
        <v>47</v>
      </c>
      <c r="B50" s="29">
        <v>453.19</v>
      </c>
      <c r="C50" s="48">
        <f t="shared" si="0"/>
        <v>522.51</v>
      </c>
      <c r="D50" s="49">
        <v>975.7</v>
      </c>
      <c r="E50" s="9">
        <f t="shared" si="2"/>
        <v>46.447678589730451</v>
      </c>
      <c r="F50" s="10">
        <f t="shared" si="1"/>
        <v>53.552321410269549</v>
      </c>
    </row>
    <row r="51" spans="1:6" ht="15.75" thickBot="1" x14ac:dyDescent="0.3">
      <c r="A51" s="82" t="s">
        <v>48</v>
      </c>
      <c r="B51" s="29">
        <v>271.58</v>
      </c>
      <c r="C51" s="48">
        <f t="shared" si="0"/>
        <v>195.58000000000004</v>
      </c>
      <c r="D51" s="49">
        <v>467.16</v>
      </c>
      <c r="E51" s="9">
        <f t="shared" si="2"/>
        <v>58.134258070040239</v>
      </c>
      <c r="F51" s="10">
        <f t="shared" si="1"/>
        <v>41.865741929959761</v>
      </c>
    </row>
    <row r="52" spans="1:6" ht="15.75" thickBot="1" x14ac:dyDescent="0.3">
      <c r="A52" s="82" t="s">
        <v>49</v>
      </c>
      <c r="B52" s="29">
        <v>129.49</v>
      </c>
      <c r="C52" s="48">
        <f t="shared" si="0"/>
        <v>124.54999999999998</v>
      </c>
      <c r="D52" s="49">
        <v>254.04</v>
      </c>
      <c r="E52" s="9">
        <f t="shared" si="2"/>
        <v>50.972287828688394</v>
      </c>
      <c r="F52" s="10">
        <f t="shared" si="1"/>
        <v>49.027712171311599</v>
      </c>
    </row>
    <row r="53" spans="1:6" ht="15.75" thickBot="1" x14ac:dyDescent="0.3">
      <c r="A53" s="82" t="s">
        <v>100</v>
      </c>
      <c r="B53" s="29">
        <v>131.58000000000001</v>
      </c>
      <c r="C53" s="48">
        <f t="shared" si="0"/>
        <v>329.33000000000004</v>
      </c>
      <c r="D53" s="49">
        <v>460.91</v>
      </c>
      <c r="E53" s="9">
        <f t="shared" si="2"/>
        <v>28.547872686641647</v>
      </c>
      <c r="F53" s="10">
        <f t="shared" si="1"/>
        <v>71.452127313358375</v>
      </c>
    </row>
    <row r="54" spans="1:6" ht="15.75" thickBot="1" x14ac:dyDescent="0.3">
      <c r="A54" s="82" t="s">
        <v>50</v>
      </c>
      <c r="B54" s="29">
        <v>20.48</v>
      </c>
      <c r="C54" s="48">
        <f t="shared" si="0"/>
        <v>2039.2199999999998</v>
      </c>
      <c r="D54" s="49">
        <v>2059.6999999999998</v>
      </c>
      <c r="E54" s="9">
        <f t="shared" si="2"/>
        <v>0.99431956110113129</v>
      </c>
      <c r="F54" s="10">
        <f t="shared" si="1"/>
        <v>99.005680438898864</v>
      </c>
    </row>
    <row r="55" spans="1:6" ht="15.75" thickBot="1" x14ac:dyDescent="0.3">
      <c r="A55" s="82" t="s">
        <v>51</v>
      </c>
      <c r="B55" s="29">
        <v>1203.43</v>
      </c>
      <c r="C55" s="48">
        <f t="shared" si="0"/>
        <v>2030.5599999999997</v>
      </c>
      <c r="D55" s="49">
        <v>3233.99</v>
      </c>
      <c r="E55" s="9">
        <f t="shared" si="2"/>
        <v>37.211927062235816</v>
      </c>
      <c r="F55" s="10">
        <f t="shared" si="1"/>
        <v>62.788072937764184</v>
      </c>
    </row>
    <row r="56" spans="1:6" ht="15.75" thickBot="1" x14ac:dyDescent="0.3">
      <c r="A56" s="83" t="s">
        <v>117</v>
      </c>
      <c r="B56" s="46">
        <v>15.58</v>
      </c>
      <c r="C56" s="60">
        <f t="shared" si="0"/>
        <v>33.5</v>
      </c>
      <c r="D56" s="67">
        <v>49.08</v>
      </c>
      <c r="E56" s="89">
        <f t="shared" si="2"/>
        <v>31.744091279543603</v>
      </c>
      <c r="F56" s="84">
        <f t="shared" si="1"/>
        <v>68.255908720456404</v>
      </c>
    </row>
    <row r="57" spans="1:6" ht="15.75" thickBot="1" x14ac:dyDescent="0.3">
      <c r="A57" s="88" t="s">
        <v>92</v>
      </c>
      <c r="B57" s="90">
        <f>SUM(B2:B56)</f>
        <v>26265.550000000007</v>
      </c>
      <c r="C57" s="69">
        <f>SUM(C2:C56)</f>
        <v>192264.81</v>
      </c>
      <c r="D57" s="85">
        <f>SUM(D2:D56)</f>
        <v>218530.36000000002</v>
      </c>
      <c r="E57" s="17">
        <f>B57*100/D57</f>
        <v>12.019176648956238</v>
      </c>
      <c r="F57" s="86">
        <f t="shared" si="1"/>
        <v>87.980823351043753</v>
      </c>
    </row>
  </sheetData>
  <autoFilter ref="A1:F57" xr:uid="{4021D89C-BDE4-4F70-8F3F-64CDF9453D42}"/>
  <pageMargins left="0.7" right="0.7" top="0.75" bottom="0.75" header="0.3" footer="0.3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A2EF-9C57-4D4E-9B21-2E5C235C8D32}">
  <dimension ref="A1:F56"/>
  <sheetViews>
    <sheetView tabSelected="1" zoomScaleNormal="100" workbookViewId="0">
      <selection activeCell="C59" sqref="C59"/>
    </sheetView>
  </sheetViews>
  <sheetFormatPr defaultRowHeight="15" x14ac:dyDescent="0.25"/>
  <cols>
    <col min="1" max="1" width="38.570312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0</v>
      </c>
      <c r="C2" s="48">
        <f>(D2-B2)</f>
        <v>32.380000000000003</v>
      </c>
      <c r="D2" s="48">
        <v>32.380000000000003</v>
      </c>
      <c r="E2" s="9">
        <f>B2*100/D2</f>
        <v>0</v>
      </c>
      <c r="F2" s="10">
        <f>C2*100/D2</f>
        <v>100</v>
      </c>
    </row>
    <row r="3" spans="1:6" ht="15.75" thickBot="1" x14ac:dyDescent="0.3">
      <c r="A3" s="81" t="s">
        <v>86</v>
      </c>
      <c r="B3" s="35">
        <v>0</v>
      </c>
      <c r="C3" s="48">
        <f t="shared" ref="C3:C53" si="0">(D3-B3)</f>
        <v>14</v>
      </c>
      <c r="D3" s="48">
        <v>14</v>
      </c>
      <c r="E3" s="9">
        <f>B3*100/D3</f>
        <v>0</v>
      </c>
      <c r="F3" s="10">
        <f>C3*100/D3</f>
        <v>100</v>
      </c>
    </row>
    <row r="4" spans="1:6" ht="15.75" thickBot="1" x14ac:dyDescent="0.3">
      <c r="A4" s="82" t="s">
        <v>101</v>
      </c>
      <c r="B4" s="29">
        <v>342.02</v>
      </c>
      <c r="C4" s="48">
        <f t="shared" si="0"/>
        <v>1996.7600000000002</v>
      </c>
      <c r="D4" s="48">
        <v>2338.7800000000002</v>
      </c>
      <c r="E4" s="9">
        <f>B4*100/D4</f>
        <v>14.62386372382182</v>
      </c>
      <c r="F4" s="10">
        <f t="shared" ref="F4:F54" si="1">C4*100/D4</f>
        <v>85.376136276178187</v>
      </c>
    </row>
    <row r="5" spans="1:6" ht="15.75" thickBot="1" x14ac:dyDescent="0.3">
      <c r="A5" s="82" t="s">
        <v>69</v>
      </c>
      <c r="B5" s="29"/>
      <c r="C5" s="48">
        <f t="shared" si="0"/>
        <v>26.36</v>
      </c>
      <c r="D5" s="49">
        <v>26.36</v>
      </c>
      <c r="E5" s="9"/>
      <c r="F5" s="10">
        <f t="shared" si="1"/>
        <v>100</v>
      </c>
    </row>
    <row r="6" spans="1:6" ht="15.75" thickBot="1" x14ac:dyDescent="0.3">
      <c r="A6" s="82" t="s">
        <v>84</v>
      </c>
      <c r="B6" s="29"/>
      <c r="C6" s="48">
        <f t="shared" si="0"/>
        <v>143.85</v>
      </c>
      <c r="D6" s="49">
        <v>143.85</v>
      </c>
      <c r="E6" s="9">
        <f t="shared" ref="E6:E53" si="2">B6*100/D6</f>
        <v>0</v>
      </c>
      <c r="F6" s="10">
        <f t="shared" si="1"/>
        <v>100</v>
      </c>
    </row>
    <row r="7" spans="1:6" ht="15.75" thickBot="1" x14ac:dyDescent="0.3">
      <c r="A7" s="82" t="s">
        <v>8</v>
      </c>
      <c r="B7" s="29">
        <v>2.7</v>
      </c>
      <c r="C7" s="48">
        <f t="shared" si="0"/>
        <v>355.62</v>
      </c>
      <c r="D7" s="49">
        <v>358.32</v>
      </c>
      <c r="E7" s="9">
        <f t="shared" si="2"/>
        <v>0.75351640991292701</v>
      </c>
      <c r="F7" s="10">
        <f t="shared" si="1"/>
        <v>99.246483590087081</v>
      </c>
    </row>
    <row r="8" spans="1:6" ht="15.75" thickBot="1" x14ac:dyDescent="0.3">
      <c r="A8" s="82" t="s">
        <v>9</v>
      </c>
      <c r="B8" s="29">
        <v>46.18</v>
      </c>
      <c r="C8" s="48">
        <f t="shared" si="0"/>
        <v>7765.8499999999995</v>
      </c>
      <c r="D8" s="49">
        <v>7812.03</v>
      </c>
      <c r="E8" s="9">
        <f t="shared" si="2"/>
        <v>0.59113956295610748</v>
      </c>
      <c r="F8" s="10">
        <f t="shared" si="1"/>
        <v>99.408860437043899</v>
      </c>
    </row>
    <row r="9" spans="1:6" ht="15.75" thickBot="1" x14ac:dyDescent="0.3">
      <c r="A9" s="82" t="s">
        <v>62</v>
      </c>
      <c r="B9" s="29"/>
      <c r="C9" s="48">
        <f t="shared" si="0"/>
        <v>50.61</v>
      </c>
      <c r="D9" s="49">
        <v>50.61</v>
      </c>
      <c r="E9" s="9">
        <f t="shared" si="2"/>
        <v>0</v>
      </c>
      <c r="F9" s="10">
        <f t="shared" si="1"/>
        <v>100</v>
      </c>
    </row>
    <row r="10" spans="1:6" ht="15.75" thickBot="1" x14ac:dyDescent="0.3">
      <c r="A10" s="82" t="s">
        <v>11</v>
      </c>
      <c r="B10" s="29"/>
      <c r="C10" s="48">
        <f t="shared" si="0"/>
        <v>9</v>
      </c>
      <c r="D10" s="49">
        <v>9</v>
      </c>
      <c r="E10" s="9">
        <f t="shared" si="2"/>
        <v>0</v>
      </c>
      <c r="F10" s="10">
        <f t="shared" si="1"/>
        <v>100</v>
      </c>
    </row>
    <row r="11" spans="1:6" ht="15.75" thickBot="1" x14ac:dyDescent="0.3">
      <c r="A11" s="82" t="s">
        <v>12</v>
      </c>
      <c r="B11" s="29">
        <v>85.77</v>
      </c>
      <c r="C11" s="48">
        <f t="shared" si="0"/>
        <v>1705.56</v>
      </c>
      <c r="D11" s="49">
        <v>1791.33</v>
      </c>
      <c r="E11" s="9">
        <f t="shared" si="2"/>
        <v>4.7880625010467082</v>
      </c>
      <c r="F11" s="10">
        <f t="shared" si="1"/>
        <v>95.21193749895329</v>
      </c>
    </row>
    <row r="12" spans="1:6" ht="15.75" thickBot="1" x14ac:dyDescent="0.3">
      <c r="A12" s="82" t="s">
        <v>13</v>
      </c>
      <c r="B12" s="29"/>
      <c r="C12" s="48">
        <f t="shared" si="0"/>
        <v>546.4</v>
      </c>
      <c r="D12" s="49">
        <v>546.4</v>
      </c>
      <c r="E12" s="9">
        <f t="shared" si="2"/>
        <v>0</v>
      </c>
      <c r="F12" s="10">
        <f t="shared" si="1"/>
        <v>100</v>
      </c>
    </row>
    <row r="13" spans="1:6" ht="15.75" thickBot="1" x14ac:dyDescent="0.3">
      <c r="A13" s="82" t="s">
        <v>14</v>
      </c>
      <c r="B13" s="29"/>
      <c r="C13" s="48">
        <f t="shared" si="0"/>
        <v>760.54</v>
      </c>
      <c r="D13" s="49">
        <v>760.54</v>
      </c>
      <c r="E13" s="9">
        <f t="shared" si="2"/>
        <v>0</v>
      </c>
      <c r="F13" s="10">
        <f t="shared" si="1"/>
        <v>100</v>
      </c>
    </row>
    <row r="14" spans="1:6" ht="15.75" thickBot="1" x14ac:dyDescent="0.3">
      <c r="A14" s="82" t="s">
        <v>16</v>
      </c>
      <c r="B14" s="29">
        <v>10513.73</v>
      </c>
      <c r="C14" s="48">
        <f t="shared" si="0"/>
        <v>25511.84</v>
      </c>
      <c r="D14" s="49">
        <v>36025.57</v>
      </c>
      <c r="E14" s="9">
        <f t="shared" si="2"/>
        <v>29.184076754371965</v>
      </c>
      <c r="F14" s="10">
        <f t="shared" si="1"/>
        <v>70.815923245628042</v>
      </c>
    </row>
    <row r="15" spans="1:6" ht="15.75" thickBot="1" x14ac:dyDescent="0.3">
      <c r="A15" s="82" t="s">
        <v>87</v>
      </c>
      <c r="B15" s="29"/>
      <c r="C15" s="48">
        <f t="shared" si="0"/>
        <v>10.82</v>
      </c>
      <c r="D15" s="49">
        <v>10.82</v>
      </c>
      <c r="E15" s="9">
        <f t="shared" si="2"/>
        <v>0</v>
      </c>
      <c r="F15" s="10">
        <f t="shared" si="1"/>
        <v>100</v>
      </c>
    </row>
    <row r="16" spans="1:6" ht="15.75" thickBot="1" x14ac:dyDescent="0.3">
      <c r="A16" s="82" t="s">
        <v>17</v>
      </c>
      <c r="B16" s="29"/>
      <c r="C16" s="48">
        <f t="shared" si="0"/>
        <v>7.77</v>
      </c>
      <c r="D16" s="49">
        <v>7.77</v>
      </c>
      <c r="E16" s="9"/>
      <c r="F16" s="10">
        <f t="shared" si="1"/>
        <v>100</v>
      </c>
    </row>
    <row r="17" spans="1:6" ht="15.75" thickBot="1" x14ac:dyDescent="0.3">
      <c r="A17" s="82" t="s">
        <v>18</v>
      </c>
      <c r="B17" s="29">
        <v>173.57</v>
      </c>
      <c r="C17" s="48">
        <f t="shared" si="0"/>
        <v>83.82</v>
      </c>
      <c r="D17" s="49">
        <v>257.39</v>
      </c>
      <c r="E17" s="9">
        <f t="shared" si="2"/>
        <v>67.43463227009596</v>
      </c>
      <c r="F17" s="10">
        <f t="shared" si="1"/>
        <v>32.56536772990404</v>
      </c>
    </row>
    <row r="18" spans="1:6" ht="15.75" thickBot="1" x14ac:dyDescent="0.3">
      <c r="A18" s="82" t="s">
        <v>107</v>
      </c>
      <c r="B18" s="29">
        <v>118.56</v>
      </c>
      <c r="C18" s="48">
        <f t="shared" si="0"/>
        <v>8.7999999999999972</v>
      </c>
      <c r="D18" s="49">
        <v>127.36</v>
      </c>
      <c r="E18" s="9">
        <f t="shared" si="2"/>
        <v>93.090452261306538</v>
      </c>
      <c r="F18" s="10">
        <f t="shared" si="1"/>
        <v>6.9095477386934654</v>
      </c>
    </row>
    <row r="19" spans="1:6" ht="15.75" thickBot="1" x14ac:dyDescent="0.3">
      <c r="A19" s="82" t="s">
        <v>108</v>
      </c>
      <c r="B19" s="29">
        <v>1428.8</v>
      </c>
      <c r="C19" s="48">
        <f t="shared" si="0"/>
        <v>4115.96</v>
      </c>
      <c r="D19" s="49">
        <v>5544.76</v>
      </c>
      <c r="E19" s="9">
        <f t="shared" si="2"/>
        <v>25.768473297311335</v>
      </c>
      <c r="F19" s="10">
        <f t="shared" si="1"/>
        <v>74.231526702688669</v>
      </c>
    </row>
    <row r="20" spans="1:6" ht="15.75" thickBot="1" x14ac:dyDescent="0.3">
      <c r="A20" s="82" t="s">
        <v>23</v>
      </c>
      <c r="B20" s="29">
        <v>7585.18</v>
      </c>
      <c r="C20" s="48">
        <f t="shared" si="0"/>
        <v>62888.27</v>
      </c>
      <c r="D20" s="49">
        <v>70473.45</v>
      </c>
      <c r="E20" s="9">
        <f t="shared" si="2"/>
        <v>10.763173932878269</v>
      </c>
      <c r="F20" s="10">
        <f t="shared" si="1"/>
        <v>89.23682606712174</v>
      </c>
    </row>
    <row r="21" spans="1:6" ht="15.75" thickBot="1" x14ac:dyDescent="0.3">
      <c r="A21" s="82" t="s">
        <v>24</v>
      </c>
      <c r="B21" s="29">
        <v>1394.84</v>
      </c>
      <c r="C21" s="48">
        <f t="shared" si="0"/>
        <v>23615.200000000001</v>
      </c>
      <c r="D21" s="49">
        <v>25010.04</v>
      </c>
      <c r="E21" s="9">
        <f t="shared" si="2"/>
        <v>5.577120228516228</v>
      </c>
      <c r="F21" s="10">
        <f t="shared" si="1"/>
        <v>94.422879771483764</v>
      </c>
    </row>
    <row r="22" spans="1:6" ht="15.75" thickBot="1" x14ac:dyDescent="0.3">
      <c r="A22" s="82" t="s">
        <v>57</v>
      </c>
      <c r="B22" s="29">
        <v>72.010000000000005</v>
      </c>
      <c r="C22" s="48">
        <f t="shared" si="0"/>
        <v>32.129999999999995</v>
      </c>
      <c r="D22" s="49">
        <v>104.14</v>
      </c>
      <c r="E22" s="9">
        <f t="shared" si="2"/>
        <v>69.147301709237567</v>
      </c>
      <c r="F22" s="10">
        <f t="shared" si="1"/>
        <v>30.852698290762429</v>
      </c>
    </row>
    <row r="23" spans="1:6" ht="15.75" thickBot="1" x14ac:dyDescent="0.3">
      <c r="A23" s="82" t="s">
        <v>58</v>
      </c>
      <c r="B23" s="29">
        <v>66</v>
      </c>
      <c r="C23" s="48">
        <f t="shared" si="0"/>
        <v>2451.44</v>
      </c>
      <c r="D23" s="49">
        <v>2517.44</v>
      </c>
      <c r="E23" s="9">
        <f t="shared" si="2"/>
        <v>2.6217109444515061</v>
      </c>
      <c r="F23" s="10">
        <f t="shared" si="1"/>
        <v>97.378289055548493</v>
      </c>
    </row>
    <row r="24" spans="1:6" ht="15.75" thickBot="1" x14ac:dyDescent="0.3">
      <c r="A24" s="82" t="s">
        <v>110</v>
      </c>
      <c r="B24" s="29">
        <v>64.69</v>
      </c>
      <c r="C24" s="48">
        <f t="shared" si="0"/>
        <v>0.79999999999999716</v>
      </c>
      <c r="D24" s="49">
        <v>65.489999999999995</v>
      </c>
      <c r="E24" s="9">
        <f t="shared" si="2"/>
        <v>98.778439456405565</v>
      </c>
      <c r="F24" s="10">
        <f t="shared" si="1"/>
        <v>1.2215605435944377</v>
      </c>
    </row>
    <row r="25" spans="1:6" ht="15.75" thickBot="1" x14ac:dyDescent="0.3">
      <c r="A25" s="82" t="s">
        <v>26</v>
      </c>
      <c r="B25" s="29">
        <v>11.5</v>
      </c>
      <c r="C25" s="48">
        <f t="shared" si="0"/>
        <v>62.53</v>
      </c>
      <c r="D25" s="49">
        <v>74.03</v>
      </c>
      <c r="E25" s="9">
        <f t="shared" si="2"/>
        <v>15.534242874510333</v>
      </c>
      <c r="F25" s="10">
        <f t="shared" si="1"/>
        <v>84.46575712548966</v>
      </c>
    </row>
    <row r="26" spans="1:6" ht="15.75" thickBot="1" x14ac:dyDescent="0.3">
      <c r="A26" s="82" t="s">
        <v>118</v>
      </c>
      <c r="B26" s="29"/>
      <c r="C26" s="48">
        <f t="shared" si="0"/>
        <v>1.93</v>
      </c>
      <c r="D26" s="49">
        <v>1.93</v>
      </c>
      <c r="E26" s="9">
        <f t="shared" si="2"/>
        <v>0</v>
      </c>
      <c r="F26" s="10">
        <f t="shared" si="1"/>
        <v>100</v>
      </c>
    </row>
    <row r="27" spans="1:6" ht="15.75" thickBot="1" x14ac:dyDescent="0.3">
      <c r="A27" s="82" t="s">
        <v>27</v>
      </c>
      <c r="B27" s="29">
        <v>441.63</v>
      </c>
      <c r="C27" s="48">
        <f t="shared" si="0"/>
        <v>3472.14</v>
      </c>
      <c r="D27" s="49">
        <v>3913.77</v>
      </c>
      <c r="E27" s="9">
        <f t="shared" si="2"/>
        <v>11.284004936416805</v>
      </c>
      <c r="F27" s="10">
        <f t="shared" si="1"/>
        <v>88.715995063583193</v>
      </c>
    </row>
    <row r="28" spans="1:6" ht="15.75" thickBot="1" x14ac:dyDescent="0.3">
      <c r="A28" s="82" t="s">
        <v>29</v>
      </c>
      <c r="B28" s="29">
        <v>70.56</v>
      </c>
      <c r="C28" s="48">
        <f t="shared" si="0"/>
        <v>22.22</v>
      </c>
      <c r="D28" s="49">
        <v>92.78</v>
      </c>
      <c r="E28" s="9">
        <f t="shared" si="2"/>
        <v>76.050873032981244</v>
      </c>
      <c r="F28" s="10">
        <f t="shared" si="1"/>
        <v>23.949126967018753</v>
      </c>
    </row>
    <row r="29" spans="1:6" ht="15.75" thickBot="1" x14ac:dyDescent="0.3">
      <c r="A29" s="82" t="s">
        <v>30</v>
      </c>
      <c r="B29" s="29"/>
      <c r="C29" s="48">
        <f t="shared" si="0"/>
        <v>16.66</v>
      </c>
      <c r="D29" s="49">
        <v>16.66</v>
      </c>
      <c r="E29" s="9">
        <f t="shared" si="2"/>
        <v>0</v>
      </c>
      <c r="F29" s="10">
        <f t="shared" si="1"/>
        <v>100</v>
      </c>
    </row>
    <row r="30" spans="1:6" ht="15.75" thickBot="1" x14ac:dyDescent="0.3">
      <c r="A30" s="82" t="s">
        <v>115</v>
      </c>
      <c r="B30" s="29">
        <v>74.45</v>
      </c>
      <c r="C30" s="48">
        <f t="shared" si="0"/>
        <v>6258.4000000000005</v>
      </c>
      <c r="D30" s="49">
        <v>6332.85</v>
      </c>
      <c r="E30" s="9">
        <f t="shared" si="2"/>
        <v>1.1756160338552153</v>
      </c>
      <c r="F30" s="10">
        <f t="shared" si="1"/>
        <v>98.824383966144779</v>
      </c>
    </row>
    <row r="31" spans="1:6" ht="15.75" thickBot="1" x14ac:dyDescent="0.3">
      <c r="A31" s="82" t="s">
        <v>32</v>
      </c>
      <c r="B31" s="29">
        <v>0.1</v>
      </c>
      <c r="C31" s="48">
        <f t="shared" si="0"/>
        <v>5.3000000000000007</v>
      </c>
      <c r="D31" s="49">
        <v>5.4</v>
      </c>
      <c r="E31" s="9">
        <f t="shared" si="2"/>
        <v>1.8518518518518516</v>
      </c>
      <c r="F31" s="10">
        <f t="shared" si="1"/>
        <v>98.148148148148167</v>
      </c>
    </row>
    <row r="32" spans="1:6" ht="15.75" thickBot="1" x14ac:dyDescent="0.3">
      <c r="A32" s="82" t="s">
        <v>33</v>
      </c>
      <c r="B32" s="29">
        <v>480.65</v>
      </c>
      <c r="C32" s="48">
        <f t="shared" si="0"/>
        <v>7821.2200000000012</v>
      </c>
      <c r="D32" s="49">
        <v>8301.8700000000008</v>
      </c>
      <c r="E32" s="9">
        <f t="shared" si="2"/>
        <v>5.7896594381747724</v>
      </c>
      <c r="F32" s="10">
        <f t="shared" si="1"/>
        <v>94.210340561825234</v>
      </c>
    </row>
    <row r="33" spans="1:6" ht="15.75" thickBot="1" x14ac:dyDescent="0.3">
      <c r="A33" s="82" t="s">
        <v>34</v>
      </c>
      <c r="B33" s="29">
        <v>12.05</v>
      </c>
      <c r="C33" s="48">
        <f t="shared" si="0"/>
        <v>185.85999999999999</v>
      </c>
      <c r="D33" s="49">
        <v>197.91</v>
      </c>
      <c r="E33" s="9">
        <f t="shared" si="2"/>
        <v>6.0886261431964028</v>
      </c>
      <c r="F33" s="10">
        <f t="shared" si="1"/>
        <v>93.911373856803593</v>
      </c>
    </row>
    <row r="34" spans="1:6" ht="15.75" thickBot="1" x14ac:dyDescent="0.3">
      <c r="A34" s="82" t="s">
        <v>35</v>
      </c>
      <c r="B34" s="29">
        <v>240.99</v>
      </c>
      <c r="C34" s="48">
        <f t="shared" si="0"/>
        <v>1523.73</v>
      </c>
      <c r="D34" s="49">
        <v>1764.72</v>
      </c>
      <c r="E34" s="9">
        <f t="shared" si="2"/>
        <v>13.655990752073983</v>
      </c>
      <c r="F34" s="10">
        <f t="shared" si="1"/>
        <v>86.34400924792601</v>
      </c>
    </row>
    <row r="35" spans="1:6" ht="15.75" thickBot="1" x14ac:dyDescent="0.3">
      <c r="A35" s="82" t="s">
        <v>36</v>
      </c>
      <c r="B35" s="29"/>
      <c r="C35" s="48">
        <f t="shared" si="0"/>
        <v>18</v>
      </c>
      <c r="D35" s="49">
        <v>18</v>
      </c>
      <c r="E35" s="9">
        <f t="shared" si="2"/>
        <v>0</v>
      </c>
      <c r="F35" s="10">
        <f t="shared" si="1"/>
        <v>100</v>
      </c>
    </row>
    <row r="36" spans="1:6" ht="15.75" thickBot="1" x14ac:dyDescent="0.3">
      <c r="A36" s="82" t="s">
        <v>38</v>
      </c>
      <c r="B36" s="29">
        <v>35.9</v>
      </c>
      <c r="C36" s="48">
        <f t="shared" si="0"/>
        <v>12760.84</v>
      </c>
      <c r="D36" s="49">
        <v>12796.74</v>
      </c>
      <c r="E36" s="9">
        <f t="shared" si="2"/>
        <v>0.28054020008220842</v>
      </c>
      <c r="F36" s="10">
        <f t="shared" si="1"/>
        <v>99.7194597999178</v>
      </c>
    </row>
    <row r="37" spans="1:6" ht="15.75" thickBot="1" x14ac:dyDescent="0.3">
      <c r="A37" s="82" t="s">
        <v>39</v>
      </c>
      <c r="B37" s="29"/>
      <c r="C37" s="48">
        <f t="shared" si="0"/>
        <v>285.17</v>
      </c>
      <c r="D37" s="49">
        <v>285.17</v>
      </c>
      <c r="E37" s="9">
        <f t="shared" si="2"/>
        <v>0</v>
      </c>
      <c r="F37" s="10">
        <f t="shared" si="1"/>
        <v>100</v>
      </c>
    </row>
    <row r="38" spans="1:6" ht="15.75" thickBot="1" x14ac:dyDescent="0.3">
      <c r="A38" s="82" t="s">
        <v>40</v>
      </c>
      <c r="B38" s="29"/>
      <c r="C38" s="48">
        <f t="shared" si="0"/>
        <v>26</v>
      </c>
      <c r="D38" s="49">
        <v>26</v>
      </c>
      <c r="E38" s="9">
        <f t="shared" si="2"/>
        <v>0</v>
      </c>
      <c r="F38" s="10">
        <f t="shared" si="1"/>
        <v>100</v>
      </c>
    </row>
    <row r="39" spans="1:6" ht="15.75" thickBot="1" x14ac:dyDescent="0.3">
      <c r="A39" s="82" t="s">
        <v>41</v>
      </c>
      <c r="B39" s="29">
        <v>3.6</v>
      </c>
      <c r="C39" s="48">
        <f t="shared" si="0"/>
        <v>44</v>
      </c>
      <c r="D39" s="49">
        <v>47.6</v>
      </c>
      <c r="E39" s="9">
        <f t="shared" si="2"/>
        <v>7.5630252100840334</v>
      </c>
      <c r="F39" s="10">
        <f t="shared" si="1"/>
        <v>92.436974789915965</v>
      </c>
    </row>
    <row r="40" spans="1:6" ht="15.75" thickBot="1" x14ac:dyDescent="0.3">
      <c r="A40" s="82" t="s">
        <v>42</v>
      </c>
      <c r="B40" s="29">
        <v>276.17</v>
      </c>
      <c r="C40" s="48">
        <f t="shared" si="0"/>
        <v>16556.95</v>
      </c>
      <c r="D40" s="49">
        <v>16833.12</v>
      </c>
      <c r="E40" s="9">
        <f t="shared" si="2"/>
        <v>1.6406346535876892</v>
      </c>
      <c r="F40" s="10">
        <f t="shared" si="1"/>
        <v>98.359365346412318</v>
      </c>
    </row>
    <row r="41" spans="1:6" ht="15.75" thickBot="1" x14ac:dyDescent="0.3">
      <c r="A41" s="82" t="s">
        <v>66</v>
      </c>
      <c r="B41" s="29"/>
      <c r="C41" s="48">
        <f t="shared" si="0"/>
        <v>106.69</v>
      </c>
      <c r="D41" s="49">
        <v>106.69</v>
      </c>
      <c r="E41" s="9">
        <f t="shared" si="2"/>
        <v>0</v>
      </c>
      <c r="F41" s="10">
        <f t="shared" si="1"/>
        <v>100</v>
      </c>
    </row>
    <row r="42" spans="1:6" ht="15.75" thickBot="1" x14ac:dyDescent="0.3">
      <c r="A42" s="82" t="s">
        <v>44</v>
      </c>
      <c r="B42" s="29">
        <v>18.18</v>
      </c>
      <c r="C42" s="48">
        <f t="shared" si="0"/>
        <v>6.629999999999999</v>
      </c>
      <c r="D42" s="49">
        <v>24.81</v>
      </c>
      <c r="E42" s="9">
        <f t="shared" si="2"/>
        <v>73.276904474002421</v>
      </c>
      <c r="F42" s="10">
        <f t="shared" si="1"/>
        <v>26.723095525997579</v>
      </c>
    </row>
    <row r="43" spans="1:6" ht="15.75" thickBot="1" x14ac:dyDescent="0.3">
      <c r="A43" s="82" t="s">
        <v>45</v>
      </c>
      <c r="B43" s="29"/>
      <c r="C43" s="48">
        <f t="shared" si="0"/>
        <v>20.100000000000001</v>
      </c>
      <c r="D43" s="49">
        <v>20.100000000000001</v>
      </c>
      <c r="E43" s="9">
        <f t="shared" si="2"/>
        <v>0</v>
      </c>
      <c r="F43" s="10">
        <f t="shared" si="1"/>
        <v>100</v>
      </c>
    </row>
    <row r="44" spans="1:6" ht="15.75" thickBot="1" x14ac:dyDescent="0.3">
      <c r="A44" s="82" t="s">
        <v>46</v>
      </c>
      <c r="B44" s="29">
        <v>6272.65</v>
      </c>
      <c r="C44" s="48">
        <f t="shared" si="0"/>
        <v>16649.5</v>
      </c>
      <c r="D44" s="49">
        <v>22922.15</v>
      </c>
      <c r="E44" s="9">
        <f t="shared" si="2"/>
        <v>27.365015934369158</v>
      </c>
      <c r="F44" s="10">
        <f t="shared" si="1"/>
        <v>72.634984065630832</v>
      </c>
    </row>
    <row r="45" spans="1:6" ht="15.75" thickBot="1" x14ac:dyDescent="0.3">
      <c r="A45" s="82" t="s">
        <v>60</v>
      </c>
      <c r="B45" s="29">
        <v>1.37</v>
      </c>
      <c r="C45" s="48">
        <f t="shared" si="0"/>
        <v>1.29</v>
      </c>
      <c r="D45" s="49">
        <v>2.66</v>
      </c>
      <c r="E45" s="9">
        <f t="shared" si="2"/>
        <v>51.503759398496236</v>
      </c>
      <c r="F45" s="10">
        <f t="shared" si="1"/>
        <v>48.496240601503757</v>
      </c>
    </row>
    <row r="46" spans="1:6" ht="15.75" thickBot="1" x14ac:dyDescent="0.3">
      <c r="A46" s="82" t="s">
        <v>67</v>
      </c>
      <c r="B46" s="29"/>
      <c r="C46" s="48">
        <f t="shared" si="0"/>
        <v>2.1800000000000002</v>
      </c>
      <c r="D46" s="49">
        <v>2.1800000000000002</v>
      </c>
      <c r="E46" s="9">
        <f t="shared" si="2"/>
        <v>0</v>
      </c>
      <c r="F46" s="10">
        <f t="shared" si="1"/>
        <v>100</v>
      </c>
    </row>
    <row r="47" spans="1:6" ht="15.75" thickBot="1" x14ac:dyDescent="0.3">
      <c r="A47" s="82" t="s">
        <v>47</v>
      </c>
      <c r="B47" s="29">
        <v>486.55</v>
      </c>
      <c r="C47" s="48">
        <f t="shared" si="0"/>
        <v>519.3599999999999</v>
      </c>
      <c r="D47" s="49">
        <v>1005.91</v>
      </c>
      <c r="E47" s="9">
        <f t="shared" si="2"/>
        <v>48.369138392102677</v>
      </c>
      <c r="F47" s="10">
        <f t="shared" si="1"/>
        <v>51.630861607897323</v>
      </c>
    </row>
    <row r="48" spans="1:6" ht="15.75" thickBot="1" x14ac:dyDescent="0.3">
      <c r="A48" s="82" t="s">
        <v>48</v>
      </c>
      <c r="B48" s="29">
        <v>270.08999999999997</v>
      </c>
      <c r="C48" s="48">
        <f t="shared" si="0"/>
        <v>508.60000000000008</v>
      </c>
      <c r="D48" s="49">
        <v>778.69</v>
      </c>
      <c r="E48" s="9">
        <f t="shared" si="2"/>
        <v>34.685176385981578</v>
      </c>
      <c r="F48" s="10">
        <f t="shared" si="1"/>
        <v>65.314823614018422</v>
      </c>
    </row>
    <row r="49" spans="1:6" ht="15.75" thickBot="1" x14ac:dyDescent="0.3">
      <c r="A49" s="82" t="s">
        <v>49</v>
      </c>
      <c r="B49" s="29">
        <v>131.51</v>
      </c>
      <c r="C49" s="48">
        <f t="shared" si="0"/>
        <v>49.010000000000019</v>
      </c>
      <c r="D49" s="49">
        <v>180.52</v>
      </c>
      <c r="E49" s="9">
        <f t="shared" si="2"/>
        <v>72.850653667183693</v>
      </c>
      <c r="F49" s="10">
        <f t="shared" si="1"/>
        <v>27.149346332816318</v>
      </c>
    </row>
    <row r="50" spans="1:6" ht="15.75" thickBot="1" x14ac:dyDescent="0.3">
      <c r="A50" s="82" t="s">
        <v>100</v>
      </c>
      <c r="B50" s="29">
        <v>21.3</v>
      </c>
      <c r="C50" s="48">
        <f t="shared" si="0"/>
        <v>259.44</v>
      </c>
      <c r="D50" s="49">
        <v>280.74</v>
      </c>
      <c r="E50" s="9">
        <f t="shared" si="2"/>
        <v>7.5870912588159864</v>
      </c>
      <c r="F50" s="10">
        <f t="shared" si="1"/>
        <v>92.412908741184012</v>
      </c>
    </row>
    <row r="51" spans="1:6" ht="15.75" thickBot="1" x14ac:dyDescent="0.3">
      <c r="A51" s="82" t="s">
        <v>50</v>
      </c>
      <c r="B51" s="29">
        <v>52.38</v>
      </c>
      <c r="C51" s="48">
        <f t="shared" si="0"/>
        <v>2010.71</v>
      </c>
      <c r="D51" s="49">
        <v>2063.09</v>
      </c>
      <c r="E51" s="9">
        <f t="shared" si="2"/>
        <v>2.5389100814797221</v>
      </c>
      <c r="F51" s="10">
        <f t="shared" si="1"/>
        <v>97.461089918520273</v>
      </c>
    </row>
    <row r="52" spans="1:6" ht="15.75" thickBot="1" x14ac:dyDescent="0.3">
      <c r="A52" s="82" t="s">
        <v>51</v>
      </c>
      <c r="B52" s="29">
        <v>1888.27</v>
      </c>
      <c r="C52" s="48">
        <f t="shared" si="0"/>
        <v>2879.2000000000003</v>
      </c>
      <c r="D52" s="49">
        <v>4767.47</v>
      </c>
      <c r="E52" s="9">
        <f t="shared" si="2"/>
        <v>39.607380853995934</v>
      </c>
      <c r="F52" s="10">
        <f t="shared" si="1"/>
        <v>60.392619146004058</v>
      </c>
    </row>
    <row r="53" spans="1:6" ht="15.75" thickBot="1" x14ac:dyDescent="0.3">
      <c r="A53" s="83" t="s">
        <v>117</v>
      </c>
      <c r="B53" s="46">
        <v>23.92</v>
      </c>
      <c r="C53" s="48">
        <f t="shared" si="0"/>
        <v>13.46</v>
      </c>
      <c r="D53" s="67">
        <v>37.380000000000003</v>
      </c>
      <c r="E53" s="89">
        <f t="shared" si="2"/>
        <v>63.991439272338141</v>
      </c>
      <c r="F53" s="84">
        <f t="shared" si="1"/>
        <v>36.008560727661852</v>
      </c>
    </row>
    <row r="54" spans="1:6" ht="15.75" thickBot="1" x14ac:dyDescent="0.3">
      <c r="A54" s="88" t="s">
        <v>92</v>
      </c>
      <c r="B54" s="92">
        <f>SUM(B2:B53)</f>
        <v>32707.869999999992</v>
      </c>
      <c r="C54" s="69">
        <f>SUM(C2:C53)</f>
        <v>204220.9</v>
      </c>
      <c r="D54" s="69">
        <f>SUM(D2:D53)</f>
        <v>236928.77</v>
      </c>
      <c r="E54" s="17">
        <f>B54*100/D54</f>
        <v>13.804938083289755</v>
      </c>
      <c r="F54" s="86">
        <f t="shared" si="1"/>
        <v>86.195061916710245</v>
      </c>
    </row>
    <row r="56" spans="1:6" x14ac:dyDescent="0.25">
      <c r="D56" s="57"/>
    </row>
  </sheetData>
  <autoFilter ref="A1:F54" xr:uid="{4021D89C-BDE4-4F70-8F3F-64CDF9453D42}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zoomScaleNormal="100" workbookViewId="0"/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6.140625" style="6" bestFit="1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11" t="s">
        <v>6</v>
      </c>
      <c r="B2" s="29">
        <v>0</v>
      </c>
      <c r="C2" s="7">
        <f t="shared" ref="C2:C33" si="0">SUM(D2-B2)</f>
        <v>20.67</v>
      </c>
      <c r="D2" s="8">
        <v>20.67</v>
      </c>
      <c r="E2" s="9">
        <f t="shared" ref="E2:E33" si="1">SUM(B2*100/D2)</f>
        <v>0</v>
      </c>
      <c r="F2" s="10">
        <f t="shared" ref="F2:F33" si="2">SUM(C2*100/D2)</f>
        <v>99.999999999999986</v>
      </c>
    </row>
    <row r="3" spans="1:6" ht="12.75" customHeight="1" thickBot="1" x14ac:dyDescent="0.25">
      <c r="A3" s="27" t="s">
        <v>7</v>
      </c>
      <c r="B3" s="29">
        <v>96.31</v>
      </c>
      <c r="C3" s="7">
        <f t="shared" si="0"/>
        <v>1480.92</v>
      </c>
      <c r="D3" s="8">
        <v>1577.23</v>
      </c>
      <c r="E3" s="9">
        <f t="shared" si="1"/>
        <v>6.1062749250267876</v>
      </c>
      <c r="F3" s="10">
        <f t="shared" si="2"/>
        <v>93.893725074973204</v>
      </c>
    </row>
    <row r="4" spans="1:6" ht="13.5" thickBot="1" x14ac:dyDescent="0.25">
      <c r="A4" s="11" t="s">
        <v>8</v>
      </c>
      <c r="B4" s="29">
        <v>0</v>
      </c>
      <c r="C4" s="7">
        <f t="shared" si="0"/>
        <v>98.7</v>
      </c>
      <c r="D4" s="8">
        <v>98.7</v>
      </c>
      <c r="E4" s="9">
        <f t="shared" si="1"/>
        <v>0</v>
      </c>
      <c r="F4" s="10">
        <f t="shared" si="2"/>
        <v>100</v>
      </c>
    </row>
    <row r="5" spans="1:6" ht="13.5" thickBot="1" x14ac:dyDescent="0.25">
      <c r="A5" s="27" t="s">
        <v>9</v>
      </c>
      <c r="B5" s="29">
        <v>15.35</v>
      </c>
      <c r="C5" s="7">
        <f t="shared" si="0"/>
        <v>2133.54</v>
      </c>
      <c r="D5" s="8">
        <v>2148.89</v>
      </c>
      <c r="E5" s="9">
        <f t="shared" si="1"/>
        <v>0.71432227801329995</v>
      </c>
      <c r="F5" s="10">
        <f t="shared" si="2"/>
        <v>99.285677721986701</v>
      </c>
    </row>
    <row r="6" spans="1:6" ht="13.5" thickBot="1" x14ac:dyDescent="0.25">
      <c r="A6" s="11" t="s">
        <v>54</v>
      </c>
      <c r="B6" s="29">
        <v>0</v>
      </c>
      <c r="C6" s="7">
        <f t="shared" si="0"/>
        <v>23.54</v>
      </c>
      <c r="D6" s="8">
        <v>23.54</v>
      </c>
      <c r="E6" s="9">
        <f t="shared" si="1"/>
        <v>0</v>
      </c>
      <c r="F6" s="10">
        <f t="shared" si="2"/>
        <v>100</v>
      </c>
    </row>
    <row r="7" spans="1:6" ht="13.5" thickBot="1" x14ac:dyDescent="0.25">
      <c r="A7" s="11" t="s">
        <v>11</v>
      </c>
      <c r="B7" s="29">
        <v>0</v>
      </c>
      <c r="C7" s="7">
        <f t="shared" si="0"/>
        <v>4</v>
      </c>
      <c r="D7" s="8">
        <v>4</v>
      </c>
      <c r="E7" s="9">
        <f t="shared" si="1"/>
        <v>0</v>
      </c>
      <c r="F7" s="10">
        <f t="shared" si="2"/>
        <v>100</v>
      </c>
    </row>
    <row r="8" spans="1:6" ht="13.5" thickBot="1" x14ac:dyDescent="0.25">
      <c r="A8" s="27" t="s">
        <v>12</v>
      </c>
      <c r="B8" s="29">
        <v>47.76</v>
      </c>
      <c r="C8" s="7">
        <f t="shared" si="0"/>
        <v>625.07000000000005</v>
      </c>
      <c r="D8" s="8">
        <v>672.83</v>
      </c>
      <c r="E8" s="9">
        <f t="shared" si="1"/>
        <v>7.0983755183330111</v>
      </c>
      <c r="F8" s="10">
        <f t="shared" si="2"/>
        <v>92.901624481667</v>
      </c>
    </row>
    <row r="9" spans="1:6" ht="13.5" thickBot="1" x14ac:dyDescent="0.25">
      <c r="A9" s="11" t="s">
        <v>13</v>
      </c>
      <c r="B9" s="29">
        <v>0</v>
      </c>
      <c r="C9" s="7">
        <f t="shared" si="0"/>
        <v>98.26</v>
      </c>
      <c r="D9" s="8">
        <v>98.26</v>
      </c>
      <c r="E9" s="9">
        <f t="shared" si="1"/>
        <v>0</v>
      </c>
      <c r="F9" s="10">
        <f t="shared" si="2"/>
        <v>100</v>
      </c>
    </row>
    <row r="10" spans="1:6" ht="13.5" thickBot="1" x14ac:dyDescent="0.25">
      <c r="A10" s="11" t="s">
        <v>14</v>
      </c>
      <c r="B10" s="29">
        <v>0</v>
      </c>
      <c r="C10" s="7">
        <f t="shared" si="0"/>
        <v>266.43</v>
      </c>
      <c r="D10" s="8">
        <v>266.43</v>
      </c>
      <c r="E10" s="9">
        <f t="shared" si="1"/>
        <v>0</v>
      </c>
      <c r="F10" s="10">
        <f t="shared" si="2"/>
        <v>100</v>
      </c>
    </row>
    <row r="11" spans="1:6" ht="13.5" thickBot="1" x14ac:dyDescent="0.25">
      <c r="A11" s="11" t="s">
        <v>15</v>
      </c>
      <c r="B11" s="29">
        <v>0</v>
      </c>
      <c r="C11" s="7">
        <f t="shared" si="0"/>
        <v>1.01</v>
      </c>
      <c r="D11" s="8">
        <v>1.01</v>
      </c>
      <c r="E11" s="9">
        <f t="shared" si="1"/>
        <v>0</v>
      </c>
      <c r="F11" s="10">
        <f t="shared" si="2"/>
        <v>100</v>
      </c>
    </row>
    <row r="12" spans="1:6" ht="13.5" thickBot="1" x14ac:dyDescent="0.25">
      <c r="A12" s="27" t="s">
        <v>16</v>
      </c>
      <c r="B12" s="29">
        <v>751.38</v>
      </c>
      <c r="C12" s="7">
        <f t="shared" si="0"/>
        <v>13107</v>
      </c>
      <c r="D12" s="8">
        <v>13858.38</v>
      </c>
      <c r="E12" s="9">
        <f t="shared" si="1"/>
        <v>5.4218458434535641</v>
      </c>
      <c r="F12" s="10">
        <f t="shared" si="2"/>
        <v>94.578154156546447</v>
      </c>
    </row>
    <row r="13" spans="1:6" s="12" customFormat="1" ht="13.5" thickBot="1" x14ac:dyDescent="0.25">
      <c r="A13" s="11" t="s">
        <v>17</v>
      </c>
      <c r="B13" s="29">
        <v>0</v>
      </c>
      <c r="C13" s="7">
        <f t="shared" si="0"/>
        <v>41.33</v>
      </c>
      <c r="D13" s="8">
        <v>41.33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11" t="s">
        <v>18</v>
      </c>
      <c r="B14" s="29">
        <v>0</v>
      </c>
      <c r="C14" s="7">
        <f t="shared" si="0"/>
        <v>19.5</v>
      </c>
      <c r="D14" s="8">
        <v>19.5</v>
      </c>
      <c r="E14" s="9">
        <f t="shared" si="1"/>
        <v>0</v>
      </c>
      <c r="F14" s="10">
        <f t="shared" si="2"/>
        <v>100</v>
      </c>
    </row>
    <row r="15" spans="1:6" ht="13.5" thickBot="1" x14ac:dyDescent="0.25">
      <c r="A15" s="11" t="s">
        <v>19</v>
      </c>
      <c r="B15" s="29">
        <v>0</v>
      </c>
      <c r="C15" s="7">
        <f t="shared" si="0"/>
        <v>14.6</v>
      </c>
      <c r="D15" s="8">
        <v>14.6</v>
      </c>
      <c r="E15" s="9">
        <f t="shared" si="1"/>
        <v>0</v>
      </c>
      <c r="F15" s="10">
        <f t="shared" si="2"/>
        <v>100</v>
      </c>
    </row>
    <row r="16" spans="1:6" ht="13.5" thickBot="1" x14ac:dyDescent="0.25">
      <c r="A16" s="27" t="s">
        <v>55</v>
      </c>
      <c r="B16" s="29">
        <v>1044.1099999999999</v>
      </c>
      <c r="C16" s="7">
        <f t="shared" si="0"/>
        <v>2668.88</v>
      </c>
      <c r="D16" s="8">
        <v>3712.99</v>
      </c>
      <c r="E16" s="9">
        <f t="shared" si="1"/>
        <v>28.120463561711716</v>
      </c>
      <c r="F16" s="10">
        <f t="shared" si="2"/>
        <v>71.879536438288284</v>
      </c>
    </row>
    <row r="17" spans="1:6" ht="13.5" thickBot="1" x14ac:dyDescent="0.25">
      <c r="A17" s="11" t="s">
        <v>22</v>
      </c>
      <c r="B17" s="29">
        <v>0</v>
      </c>
      <c r="C17" s="7">
        <f t="shared" si="0"/>
        <v>4.01</v>
      </c>
      <c r="D17" s="8">
        <v>4.01</v>
      </c>
      <c r="E17" s="9">
        <f t="shared" si="1"/>
        <v>0</v>
      </c>
      <c r="F17" s="10">
        <f t="shared" si="2"/>
        <v>100</v>
      </c>
    </row>
    <row r="18" spans="1:6" ht="13.5" thickBot="1" x14ac:dyDescent="0.25">
      <c r="A18" s="11" t="s">
        <v>56</v>
      </c>
      <c r="B18" s="29">
        <v>0</v>
      </c>
      <c r="C18" s="7">
        <f t="shared" si="0"/>
        <v>0.01</v>
      </c>
      <c r="D18" s="8">
        <v>0.01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27" t="s">
        <v>23</v>
      </c>
      <c r="B19" s="29">
        <v>5916.75</v>
      </c>
      <c r="C19" s="7">
        <f t="shared" si="0"/>
        <v>85894.91</v>
      </c>
      <c r="D19" s="8">
        <v>91811.66</v>
      </c>
      <c r="E19" s="9">
        <f t="shared" si="1"/>
        <v>6.4444428953795194</v>
      </c>
      <c r="F19" s="10">
        <f t="shared" si="2"/>
        <v>93.555557104620476</v>
      </c>
    </row>
    <row r="20" spans="1:6" ht="13.5" thickBot="1" x14ac:dyDescent="0.25">
      <c r="A20" s="27" t="s">
        <v>24</v>
      </c>
      <c r="B20" s="29">
        <v>261.18</v>
      </c>
      <c r="C20" s="7">
        <f t="shared" si="0"/>
        <v>27430.69</v>
      </c>
      <c r="D20" s="8">
        <v>27691.87</v>
      </c>
      <c r="E20" s="9">
        <f t="shared" si="1"/>
        <v>0.94316490724533952</v>
      </c>
      <c r="F20" s="10">
        <f t="shared" si="2"/>
        <v>99.056835092754667</v>
      </c>
    </row>
    <row r="21" spans="1:6" s="13" customFormat="1" ht="12.75" customHeight="1" thickBot="1" x14ac:dyDescent="0.25">
      <c r="A21" s="11" t="s">
        <v>57</v>
      </c>
      <c r="B21" s="29">
        <v>0</v>
      </c>
      <c r="C21" s="7">
        <f t="shared" si="0"/>
        <v>2.6</v>
      </c>
      <c r="D21" s="8">
        <v>2.6</v>
      </c>
      <c r="E21" s="9">
        <f t="shared" si="1"/>
        <v>0</v>
      </c>
      <c r="F21" s="10">
        <f t="shared" si="2"/>
        <v>100</v>
      </c>
    </row>
    <row r="22" spans="1:6" s="13" customFormat="1" ht="12.75" customHeight="1" thickBot="1" x14ac:dyDescent="0.25">
      <c r="A22" s="27" t="s">
        <v>58</v>
      </c>
      <c r="B22" s="29">
        <v>3.2</v>
      </c>
      <c r="C22" s="7">
        <f t="shared" si="0"/>
        <v>2119.6600000000003</v>
      </c>
      <c r="D22" s="8">
        <v>2122.86</v>
      </c>
      <c r="E22" s="9">
        <f t="shared" si="1"/>
        <v>0.15074003938083527</v>
      </c>
      <c r="F22" s="10">
        <f t="shared" si="2"/>
        <v>99.849259960619179</v>
      </c>
    </row>
    <row r="23" spans="1:6" ht="13.5" thickBot="1" x14ac:dyDescent="0.25">
      <c r="A23" s="11" t="s">
        <v>26</v>
      </c>
      <c r="B23" s="29">
        <v>0</v>
      </c>
      <c r="C23" s="7">
        <f t="shared" si="0"/>
        <v>8</v>
      </c>
      <c r="D23" s="8">
        <v>8</v>
      </c>
      <c r="E23" s="9">
        <f t="shared" si="1"/>
        <v>0</v>
      </c>
      <c r="F23" s="10">
        <f t="shared" si="2"/>
        <v>100</v>
      </c>
    </row>
    <row r="24" spans="1:6" ht="13.5" thickBot="1" x14ac:dyDescent="0.25">
      <c r="A24" s="27" t="s">
        <v>59</v>
      </c>
      <c r="B24" s="29">
        <v>9.6</v>
      </c>
      <c r="C24" s="7">
        <f t="shared" si="0"/>
        <v>0</v>
      </c>
      <c r="D24" s="8">
        <v>9.6</v>
      </c>
      <c r="E24" s="9">
        <f t="shared" si="1"/>
        <v>100</v>
      </c>
      <c r="F24" s="10">
        <f t="shared" si="2"/>
        <v>0</v>
      </c>
    </row>
    <row r="25" spans="1:6" ht="13.5" thickBot="1" x14ac:dyDescent="0.25">
      <c r="A25" s="27" t="s">
        <v>27</v>
      </c>
      <c r="B25" s="29">
        <v>50.4</v>
      </c>
      <c r="C25" s="7">
        <f t="shared" si="0"/>
        <v>4223.2400000000007</v>
      </c>
      <c r="D25" s="8">
        <v>4273.6400000000003</v>
      </c>
      <c r="E25" s="9">
        <f t="shared" si="1"/>
        <v>1.1793225447159796</v>
      </c>
      <c r="F25" s="10">
        <f t="shared" si="2"/>
        <v>98.820677455284027</v>
      </c>
    </row>
    <row r="26" spans="1:6" ht="13.5" thickBot="1" x14ac:dyDescent="0.25">
      <c r="A26" s="11" t="s">
        <v>28</v>
      </c>
      <c r="B26" s="29">
        <v>0</v>
      </c>
      <c r="C26" s="7">
        <f t="shared" si="0"/>
        <v>1</v>
      </c>
      <c r="D26" s="8">
        <v>1</v>
      </c>
      <c r="E26" s="9">
        <f t="shared" si="1"/>
        <v>0</v>
      </c>
      <c r="F26" s="10">
        <f t="shared" si="2"/>
        <v>100</v>
      </c>
    </row>
    <row r="27" spans="1:6" ht="13.5" thickBot="1" x14ac:dyDescent="0.25">
      <c r="A27" s="27" t="s">
        <v>29</v>
      </c>
      <c r="B27" s="29">
        <v>10.83</v>
      </c>
      <c r="C27" s="7">
        <f t="shared" si="0"/>
        <v>75.17</v>
      </c>
      <c r="D27" s="8">
        <v>86</v>
      </c>
      <c r="E27" s="9">
        <f t="shared" si="1"/>
        <v>12.593023255813954</v>
      </c>
      <c r="F27" s="10">
        <f t="shared" si="2"/>
        <v>87.406976744186053</v>
      </c>
    </row>
    <row r="28" spans="1:6" ht="13.5" thickBot="1" x14ac:dyDescent="0.25">
      <c r="A28" s="11" t="s">
        <v>30</v>
      </c>
      <c r="B28" s="29">
        <v>0</v>
      </c>
      <c r="C28" s="7">
        <f t="shared" si="0"/>
        <v>11</v>
      </c>
      <c r="D28" s="8">
        <v>11</v>
      </c>
      <c r="E28" s="9">
        <f t="shared" si="1"/>
        <v>0</v>
      </c>
      <c r="F28" s="10">
        <f t="shared" si="2"/>
        <v>100</v>
      </c>
    </row>
    <row r="29" spans="1:6" ht="13.5" thickBot="1" x14ac:dyDescent="0.25">
      <c r="A29" s="11" t="s">
        <v>31</v>
      </c>
      <c r="B29" s="29">
        <v>0</v>
      </c>
      <c r="C29" s="7">
        <f t="shared" si="0"/>
        <v>6296</v>
      </c>
      <c r="D29" s="8">
        <v>6296</v>
      </c>
      <c r="E29" s="9">
        <f t="shared" si="1"/>
        <v>0</v>
      </c>
      <c r="F29" s="10">
        <f t="shared" si="2"/>
        <v>100</v>
      </c>
    </row>
    <row r="30" spans="1:6" ht="13.5" thickBot="1" x14ac:dyDescent="0.25">
      <c r="A30" s="11" t="s">
        <v>32</v>
      </c>
      <c r="B30" s="29">
        <v>0</v>
      </c>
      <c r="C30" s="7">
        <f t="shared" si="0"/>
        <v>1</v>
      </c>
      <c r="D30" s="8">
        <v>1</v>
      </c>
      <c r="E30" s="9">
        <f t="shared" si="1"/>
        <v>0</v>
      </c>
      <c r="F30" s="10">
        <f t="shared" si="2"/>
        <v>100</v>
      </c>
    </row>
    <row r="31" spans="1:6" ht="13.5" thickBot="1" x14ac:dyDescent="0.25">
      <c r="A31" s="27" t="s">
        <v>33</v>
      </c>
      <c r="B31" s="29">
        <v>367.45</v>
      </c>
      <c r="C31" s="7">
        <f t="shared" si="0"/>
        <v>8916.9499999999989</v>
      </c>
      <c r="D31" s="14">
        <v>9284.4</v>
      </c>
      <c r="E31" s="9">
        <f t="shared" si="1"/>
        <v>3.9577140149067254</v>
      </c>
      <c r="F31" s="10">
        <f t="shared" si="2"/>
        <v>96.042285985093272</v>
      </c>
    </row>
    <row r="32" spans="1:6" ht="13.5" thickBot="1" x14ac:dyDescent="0.25">
      <c r="A32" s="11" t="s">
        <v>34</v>
      </c>
      <c r="B32" s="29">
        <v>0</v>
      </c>
      <c r="C32" s="7">
        <f t="shared" si="0"/>
        <v>215.18</v>
      </c>
      <c r="D32" s="15">
        <v>215.18</v>
      </c>
      <c r="E32" s="9">
        <f t="shared" si="1"/>
        <v>0</v>
      </c>
      <c r="F32" s="10">
        <f t="shared" si="2"/>
        <v>100</v>
      </c>
    </row>
    <row r="33" spans="1:6" ht="12.75" customHeight="1" thickBot="1" x14ac:dyDescent="0.25">
      <c r="A33" s="27" t="s">
        <v>35</v>
      </c>
      <c r="B33" s="29">
        <v>134.25</v>
      </c>
      <c r="C33" s="7">
        <f t="shared" si="0"/>
        <v>1079</v>
      </c>
      <c r="D33" s="16">
        <v>1213.25</v>
      </c>
      <c r="E33" s="9">
        <f t="shared" si="1"/>
        <v>11.065320420358541</v>
      </c>
      <c r="F33" s="10">
        <f t="shared" si="2"/>
        <v>88.934679579641454</v>
      </c>
    </row>
    <row r="34" spans="1:6" ht="13.5" thickBot="1" x14ac:dyDescent="0.25">
      <c r="A34" s="11" t="s">
        <v>36</v>
      </c>
      <c r="B34" s="29">
        <v>0</v>
      </c>
      <c r="C34" s="7">
        <f t="shared" ref="C34:C51" si="3">SUM(D34-B34)</f>
        <v>397.5</v>
      </c>
      <c r="D34" s="16">
        <v>397.5</v>
      </c>
      <c r="E34" s="9">
        <f t="shared" ref="E34:E52" si="4">SUM(B34*100/D34)</f>
        <v>0</v>
      </c>
      <c r="F34" s="10">
        <f t="shared" ref="F34:F52" si="5">SUM(C34*100/D34)</f>
        <v>100</v>
      </c>
    </row>
    <row r="35" spans="1:6" ht="13.5" thickBot="1" x14ac:dyDescent="0.25">
      <c r="A35" s="11" t="s">
        <v>37</v>
      </c>
      <c r="B35" s="29">
        <v>0</v>
      </c>
      <c r="C35" s="7">
        <f t="shared" si="3"/>
        <v>6</v>
      </c>
      <c r="D35" s="16">
        <v>6</v>
      </c>
      <c r="E35" s="9">
        <f t="shared" si="4"/>
        <v>0</v>
      </c>
      <c r="F35" s="10">
        <f t="shared" si="5"/>
        <v>100</v>
      </c>
    </row>
    <row r="36" spans="1:6" ht="13.5" thickBot="1" x14ac:dyDescent="0.25">
      <c r="A36" s="27" t="s">
        <v>38</v>
      </c>
      <c r="B36" s="29">
        <v>28.87</v>
      </c>
      <c r="C36" s="7">
        <f t="shared" si="3"/>
        <v>13069.65</v>
      </c>
      <c r="D36" s="16">
        <v>13098.52</v>
      </c>
      <c r="E36" s="9">
        <f t="shared" si="4"/>
        <v>0.22040658028540627</v>
      </c>
      <c r="F36" s="10">
        <f t="shared" si="5"/>
        <v>99.779593419714587</v>
      </c>
    </row>
    <row r="37" spans="1:6" ht="13.5" thickBot="1" x14ac:dyDescent="0.25">
      <c r="A37" s="11" t="s">
        <v>39</v>
      </c>
      <c r="B37" s="29">
        <v>0</v>
      </c>
      <c r="C37" s="7">
        <f t="shared" si="3"/>
        <v>546.11</v>
      </c>
      <c r="D37" s="16">
        <v>546.11</v>
      </c>
      <c r="E37" s="9">
        <f t="shared" si="4"/>
        <v>0</v>
      </c>
      <c r="F37" s="10">
        <f t="shared" si="5"/>
        <v>100</v>
      </c>
    </row>
    <row r="38" spans="1:6" ht="13.5" thickBot="1" x14ac:dyDescent="0.25">
      <c r="A38" s="11" t="s">
        <v>40</v>
      </c>
      <c r="B38" s="29">
        <v>0</v>
      </c>
      <c r="C38" s="7">
        <f t="shared" si="3"/>
        <v>99</v>
      </c>
      <c r="D38" s="16">
        <v>99</v>
      </c>
      <c r="E38" s="9">
        <f t="shared" si="4"/>
        <v>0</v>
      </c>
      <c r="F38" s="10">
        <f t="shared" si="5"/>
        <v>100</v>
      </c>
    </row>
    <row r="39" spans="1:6" ht="13.5" thickBot="1" x14ac:dyDescent="0.25">
      <c r="A39" s="11" t="s">
        <v>41</v>
      </c>
      <c r="B39" s="29">
        <v>0</v>
      </c>
      <c r="C39" s="7">
        <f t="shared" si="3"/>
        <v>45.36</v>
      </c>
      <c r="D39" s="16">
        <v>45.36</v>
      </c>
      <c r="E39" s="9">
        <f t="shared" si="4"/>
        <v>0</v>
      </c>
      <c r="F39" s="10">
        <f t="shared" si="5"/>
        <v>100</v>
      </c>
    </row>
    <row r="40" spans="1:6" ht="13.5" thickBot="1" x14ac:dyDescent="0.25">
      <c r="A40" s="27" t="s">
        <v>42</v>
      </c>
      <c r="B40" s="29">
        <v>14</v>
      </c>
      <c r="C40" s="7">
        <f t="shared" si="3"/>
        <v>5758.14</v>
      </c>
      <c r="D40" s="16">
        <v>5772.14</v>
      </c>
      <c r="E40" s="9">
        <f t="shared" si="4"/>
        <v>0.24254435963091678</v>
      </c>
      <c r="F40" s="10">
        <f t="shared" si="5"/>
        <v>99.757455640369074</v>
      </c>
    </row>
    <row r="41" spans="1:6" ht="13.5" thickBot="1" x14ac:dyDescent="0.25">
      <c r="A41" s="11" t="s">
        <v>43</v>
      </c>
      <c r="B41" s="29">
        <v>0</v>
      </c>
      <c r="C41" s="7">
        <f t="shared" si="3"/>
        <v>36.619999999999997</v>
      </c>
      <c r="D41" s="16">
        <v>36.619999999999997</v>
      </c>
      <c r="E41" s="9">
        <f t="shared" si="4"/>
        <v>0</v>
      </c>
      <c r="F41" s="10">
        <f t="shared" si="5"/>
        <v>100</v>
      </c>
    </row>
    <row r="42" spans="1:6" ht="13.5" thickBot="1" x14ac:dyDescent="0.25">
      <c r="A42" s="11" t="s">
        <v>44</v>
      </c>
      <c r="B42" s="29">
        <v>0</v>
      </c>
      <c r="C42" s="7">
        <f t="shared" si="3"/>
        <v>40.65</v>
      </c>
      <c r="D42" s="16">
        <v>40.65</v>
      </c>
      <c r="E42" s="9">
        <f t="shared" si="4"/>
        <v>0</v>
      </c>
      <c r="F42" s="10">
        <f t="shared" si="5"/>
        <v>100</v>
      </c>
    </row>
    <row r="43" spans="1:6" ht="13.5" thickBot="1" x14ac:dyDescent="0.25">
      <c r="A43" s="11" t="s">
        <v>45</v>
      </c>
      <c r="B43" s="29">
        <v>0</v>
      </c>
      <c r="C43" s="7">
        <f t="shared" si="3"/>
        <v>155.22</v>
      </c>
      <c r="D43" s="16">
        <v>155.22</v>
      </c>
      <c r="E43" s="9">
        <f t="shared" si="4"/>
        <v>0</v>
      </c>
      <c r="F43" s="10">
        <f t="shared" si="5"/>
        <v>100</v>
      </c>
    </row>
    <row r="44" spans="1:6" ht="13.5" thickBot="1" x14ac:dyDescent="0.25">
      <c r="A44" s="27" t="s">
        <v>46</v>
      </c>
      <c r="B44" s="29">
        <v>940.25</v>
      </c>
      <c r="C44" s="7">
        <f t="shared" si="3"/>
        <v>4156.32</v>
      </c>
      <c r="D44" s="16">
        <v>5096.57</v>
      </c>
      <c r="E44" s="9">
        <f t="shared" si="4"/>
        <v>18.448682152898911</v>
      </c>
      <c r="F44" s="10">
        <f t="shared" si="5"/>
        <v>81.551317847101089</v>
      </c>
    </row>
    <row r="45" spans="1:6" ht="13.5" thickBot="1" x14ac:dyDescent="0.25">
      <c r="A45" s="11" t="s">
        <v>60</v>
      </c>
      <c r="B45" s="29">
        <v>0</v>
      </c>
      <c r="C45" s="7">
        <f t="shared" si="3"/>
        <v>1.67</v>
      </c>
      <c r="D45" s="16">
        <v>1.67</v>
      </c>
      <c r="E45" s="9">
        <f t="shared" si="4"/>
        <v>0</v>
      </c>
      <c r="F45" s="10">
        <f t="shared" si="5"/>
        <v>100</v>
      </c>
    </row>
    <row r="46" spans="1:6" ht="13.5" thickBot="1" x14ac:dyDescent="0.25">
      <c r="A46" s="27" t="s">
        <v>47</v>
      </c>
      <c r="B46" s="29">
        <v>132</v>
      </c>
      <c r="C46" s="7">
        <f t="shared" si="3"/>
        <v>1641.94</v>
      </c>
      <c r="D46" s="16">
        <v>1773.94</v>
      </c>
      <c r="E46" s="9">
        <f t="shared" si="4"/>
        <v>7.441063395605263</v>
      </c>
      <c r="F46" s="10">
        <f t="shared" si="5"/>
        <v>92.558936604394731</v>
      </c>
    </row>
    <row r="47" spans="1:6" ht="13.5" thickBot="1" x14ac:dyDescent="0.25">
      <c r="A47" s="27" t="s">
        <v>48</v>
      </c>
      <c r="B47" s="29">
        <v>51</v>
      </c>
      <c r="C47" s="7">
        <f t="shared" si="3"/>
        <v>75.739999999999995</v>
      </c>
      <c r="D47" s="16">
        <v>126.74</v>
      </c>
      <c r="E47" s="9">
        <f t="shared" si="4"/>
        <v>40.239861133028249</v>
      </c>
      <c r="F47" s="10">
        <f t="shared" si="5"/>
        <v>59.760138866971751</v>
      </c>
    </row>
    <row r="48" spans="1:6" ht="13.5" thickBot="1" x14ac:dyDescent="0.25">
      <c r="A48" s="27" t="s">
        <v>49</v>
      </c>
      <c r="B48" s="29">
        <v>64.69</v>
      </c>
      <c r="C48" s="7">
        <f t="shared" si="3"/>
        <v>18.47</v>
      </c>
      <c r="D48" s="16">
        <v>83.16</v>
      </c>
      <c r="E48" s="9">
        <f t="shared" si="4"/>
        <v>77.789802789802792</v>
      </c>
      <c r="F48" s="10">
        <f t="shared" si="5"/>
        <v>22.210197210197212</v>
      </c>
    </row>
    <row r="49" spans="1:6" ht="13.5" thickBot="1" x14ac:dyDescent="0.25">
      <c r="A49" s="11" t="s">
        <v>50</v>
      </c>
      <c r="B49" s="29">
        <v>0</v>
      </c>
      <c r="C49" s="7">
        <f t="shared" si="3"/>
        <v>1059.4000000000001</v>
      </c>
      <c r="D49" s="16">
        <v>1059.4000000000001</v>
      </c>
      <c r="E49" s="9">
        <f t="shared" si="4"/>
        <v>0</v>
      </c>
      <c r="F49" s="10">
        <f t="shared" si="5"/>
        <v>100</v>
      </c>
    </row>
    <row r="50" spans="1:6" ht="13.5" thickBot="1" x14ac:dyDescent="0.25">
      <c r="A50" s="47" t="s">
        <v>51</v>
      </c>
      <c r="B50" s="46">
        <v>663.05</v>
      </c>
      <c r="C50" s="7">
        <f t="shared" si="3"/>
        <v>3173.37</v>
      </c>
      <c r="D50" s="45">
        <v>3836.42</v>
      </c>
      <c r="E50" s="9">
        <f t="shared" si="4"/>
        <v>17.283039917423014</v>
      </c>
      <c r="F50" s="10">
        <f t="shared" si="5"/>
        <v>82.716960082576989</v>
      </c>
    </row>
    <row r="51" spans="1:6" ht="13.5" thickBot="1" x14ac:dyDescent="0.25">
      <c r="A51" s="28" t="s">
        <v>61</v>
      </c>
      <c r="B51" s="30">
        <v>15.73</v>
      </c>
      <c r="C51" s="7">
        <f t="shared" si="3"/>
        <v>14.870000000000001</v>
      </c>
      <c r="D51" s="33">
        <v>30.6</v>
      </c>
      <c r="E51" s="9">
        <f t="shared" si="4"/>
        <v>51.405228758169933</v>
      </c>
      <c r="F51" s="10">
        <f t="shared" si="5"/>
        <v>48.59477124183006</v>
      </c>
    </row>
    <row r="52" spans="1:6" ht="30" customHeight="1" thickBot="1" x14ac:dyDescent="0.25">
      <c r="A52" s="31" t="s">
        <v>53</v>
      </c>
      <c r="B52" s="44">
        <f>SUM(B2:B51)</f>
        <v>10618.160000000002</v>
      </c>
      <c r="C52" s="26">
        <f>SUM(C2:C51)</f>
        <v>187177.9</v>
      </c>
      <c r="D52" s="26">
        <f>SUM(D2:D51)</f>
        <v>197796.06</v>
      </c>
      <c r="E52" s="42">
        <f t="shared" si="4"/>
        <v>5.3682363541518487</v>
      </c>
      <c r="F52" s="10">
        <f t="shared" si="5"/>
        <v>94.631763645848153</v>
      </c>
    </row>
    <row r="53" spans="1:6" s="12" customFormat="1" ht="30" customHeight="1" x14ac:dyDescent="0.2">
      <c r="A53" s="20"/>
      <c r="B53" s="21"/>
      <c r="C53" s="21"/>
      <c r="D53" s="22"/>
      <c r="E53" s="21"/>
      <c r="F53" s="21"/>
    </row>
    <row r="55" spans="1:6" s="23" customFormat="1" ht="15.75" x14ac:dyDescent="0.25">
      <c r="A55" s="91"/>
      <c r="B55" s="91"/>
      <c r="C55" s="91"/>
      <c r="D55" s="91"/>
      <c r="E55" s="91"/>
      <c r="F55" s="91"/>
    </row>
  </sheetData>
  <mergeCells count="1">
    <mergeCell ref="A55:F5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>
    <oddHeader xml:space="preserve">&amp;CSUPERFICIE UFFICIALMENTE  CONTROLLATA PER LA PRODUZIONE DI SEMENTI NEL 2009
 </oddHeader>
    <oddFooter>&amp;L&amp;F&amp;CINRAN/ENSE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"/>
  <sheetViews>
    <sheetView zoomScaleNormal="100" workbookViewId="0">
      <selection activeCell="A4" sqref="A4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11" t="s">
        <v>6</v>
      </c>
      <c r="B2" s="25"/>
      <c r="C2" s="7">
        <f>SUM(D2-B2)</f>
        <v>33.090000000000003</v>
      </c>
      <c r="D2" s="8">
        <v>33.090000000000003</v>
      </c>
      <c r="E2" s="9">
        <f t="shared" ref="E2:E49" si="0">SUM(B2*100/D2)</f>
        <v>0</v>
      </c>
      <c r="F2" s="10">
        <f t="shared" ref="F2:F49" si="1">SUM(C2*100/D2)</f>
        <v>100</v>
      </c>
    </row>
    <row r="3" spans="1:6" ht="12.75" customHeight="1" thickBot="1" x14ac:dyDescent="0.25">
      <c r="A3" s="27" t="s">
        <v>7</v>
      </c>
      <c r="B3" s="29">
        <v>125.57</v>
      </c>
      <c r="C3" s="7">
        <f t="shared" ref="C3:C46" si="2">SUM(D3-B3)</f>
        <v>925.67000000000007</v>
      </c>
      <c r="D3" s="8">
        <v>1051.24</v>
      </c>
      <c r="E3" s="9">
        <f t="shared" si="0"/>
        <v>11.944941212282638</v>
      </c>
      <c r="F3" s="10">
        <f t="shared" si="1"/>
        <v>88.055058787717357</v>
      </c>
    </row>
    <row r="4" spans="1:6" ht="13.5" thickBot="1" x14ac:dyDescent="0.25">
      <c r="A4" s="11" t="s">
        <v>8</v>
      </c>
      <c r="B4" s="25"/>
      <c r="C4" s="7">
        <f t="shared" si="2"/>
        <v>173.96</v>
      </c>
      <c r="D4" s="8">
        <v>173.96</v>
      </c>
      <c r="E4" s="9">
        <f t="shared" si="0"/>
        <v>0</v>
      </c>
      <c r="F4" s="10">
        <f t="shared" si="1"/>
        <v>100</v>
      </c>
    </row>
    <row r="5" spans="1:6" ht="13.5" thickBot="1" x14ac:dyDescent="0.25">
      <c r="A5" s="27" t="s">
        <v>9</v>
      </c>
      <c r="B5" s="29">
        <v>4.04</v>
      </c>
      <c r="C5" s="7">
        <f t="shared" si="2"/>
        <v>2117.34</v>
      </c>
      <c r="D5" s="8">
        <v>2121.38</v>
      </c>
      <c r="E5" s="9">
        <f t="shared" si="0"/>
        <v>0.19044207072754527</v>
      </c>
      <c r="F5" s="10">
        <f t="shared" si="1"/>
        <v>99.809557929272444</v>
      </c>
    </row>
    <row r="6" spans="1:6" ht="13.5" thickBot="1" x14ac:dyDescent="0.25">
      <c r="A6" s="11" t="s">
        <v>62</v>
      </c>
      <c r="B6" s="25"/>
      <c r="C6" s="7">
        <f t="shared" si="2"/>
        <v>8.7100000000000009</v>
      </c>
      <c r="D6" s="8">
        <v>8.7100000000000009</v>
      </c>
      <c r="E6" s="9">
        <f t="shared" si="0"/>
        <v>0</v>
      </c>
      <c r="F6" s="10">
        <f t="shared" si="1"/>
        <v>100</v>
      </c>
    </row>
    <row r="7" spans="1:6" ht="13.5" thickBot="1" x14ac:dyDescent="0.25">
      <c r="A7" s="11" t="s">
        <v>11</v>
      </c>
      <c r="B7" s="25"/>
      <c r="C7" s="7">
        <f t="shared" si="2"/>
        <v>6.5</v>
      </c>
      <c r="D7" s="8">
        <v>6.5</v>
      </c>
      <c r="E7" s="9">
        <f t="shared" si="0"/>
        <v>0</v>
      </c>
      <c r="F7" s="10">
        <f t="shared" si="1"/>
        <v>100</v>
      </c>
    </row>
    <row r="8" spans="1:6" ht="13.5" thickBot="1" x14ac:dyDescent="0.25">
      <c r="A8" s="27" t="s">
        <v>12</v>
      </c>
      <c r="B8" s="29">
        <v>50.48</v>
      </c>
      <c r="C8" s="7">
        <f t="shared" si="2"/>
        <v>274.45</v>
      </c>
      <c r="D8" s="8">
        <v>324.93</v>
      </c>
      <c r="E8" s="9">
        <f t="shared" si="0"/>
        <v>15.53565383313329</v>
      </c>
      <c r="F8" s="10">
        <f t="shared" si="1"/>
        <v>84.464346166866704</v>
      </c>
    </row>
    <row r="9" spans="1:6" ht="13.5" thickBot="1" x14ac:dyDescent="0.25">
      <c r="A9" s="11" t="s">
        <v>13</v>
      </c>
      <c r="B9" s="25"/>
      <c r="C9" s="7">
        <f t="shared" si="2"/>
        <v>146</v>
      </c>
      <c r="D9" s="8">
        <v>146</v>
      </c>
      <c r="E9" s="9">
        <f t="shared" si="0"/>
        <v>0</v>
      </c>
      <c r="F9" s="10">
        <f t="shared" si="1"/>
        <v>100</v>
      </c>
    </row>
    <row r="10" spans="1:6" ht="13.5" thickBot="1" x14ac:dyDescent="0.25">
      <c r="A10" s="11" t="s">
        <v>14</v>
      </c>
      <c r="B10" s="25"/>
      <c r="C10" s="7">
        <f t="shared" si="2"/>
        <v>56.5</v>
      </c>
      <c r="D10" s="8">
        <v>56.5</v>
      </c>
      <c r="E10" s="9">
        <f t="shared" si="0"/>
        <v>0</v>
      </c>
      <c r="F10" s="10">
        <f t="shared" si="1"/>
        <v>100</v>
      </c>
    </row>
    <row r="11" spans="1:6" ht="13.5" thickBot="1" x14ac:dyDescent="0.25">
      <c r="A11" s="11" t="s">
        <v>63</v>
      </c>
      <c r="B11" s="25"/>
      <c r="C11" s="7">
        <f t="shared" si="2"/>
        <v>0.1</v>
      </c>
      <c r="D11" s="8">
        <v>0.1</v>
      </c>
      <c r="E11" s="9">
        <f t="shared" si="0"/>
        <v>0</v>
      </c>
      <c r="F11" s="10">
        <f t="shared" si="1"/>
        <v>100</v>
      </c>
    </row>
    <row r="12" spans="1:6" ht="13.5" thickBot="1" x14ac:dyDescent="0.25">
      <c r="A12" s="27" t="s">
        <v>16</v>
      </c>
      <c r="B12" s="29">
        <v>1006.04</v>
      </c>
      <c r="C12" s="7">
        <f t="shared" si="2"/>
        <v>14048.970000000001</v>
      </c>
      <c r="D12" s="8">
        <v>15055.01</v>
      </c>
      <c r="E12" s="9">
        <f t="shared" si="0"/>
        <v>6.6824266473419813</v>
      </c>
      <c r="F12" s="10">
        <f t="shared" si="1"/>
        <v>93.317573352658016</v>
      </c>
    </row>
    <row r="13" spans="1:6" s="12" customFormat="1" ht="13.5" thickBot="1" x14ac:dyDescent="0.25">
      <c r="A13" s="11" t="s">
        <v>17</v>
      </c>
      <c r="B13" s="25"/>
      <c r="C13" s="7">
        <f t="shared" si="2"/>
        <v>4.96</v>
      </c>
      <c r="D13" s="8">
        <v>4.96</v>
      </c>
      <c r="E13" s="9">
        <f t="shared" si="0"/>
        <v>0</v>
      </c>
      <c r="F13" s="10">
        <f t="shared" si="1"/>
        <v>100</v>
      </c>
    </row>
    <row r="14" spans="1:6" ht="13.5" thickBot="1" x14ac:dyDescent="0.25">
      <c r="A14" s="27" t="s">
        <v>18</v>
      </c>
      <c r="B14" s="29">
        <v>59.97</v>
      </c>
      <c r="C14" s="7">
        <f t="shared" si="2"/>
        <v>23.299999999999997</v>
      </c>
      <c r="D14" s="8">
        <v>83.27</v>
      </c>
      <c r="E14" s="9">
        <f t="shared" si="0"/>
        <v>72.018734238020897</v>
      </c>
      <c r="F14" s="10">
        <f t="shared" si="1"/>
        <v>27.981265761979099</v>
      </c>
    </row>
    <row r="15" spans="1:6" ht="13.5" thickBot="1" x14ac:dyDescent="0.25">
      <c r="A15" s="27" t="s">
        <v>19</v>
      </c>
      <c r="B15" s="29">
        <v>4.09</v>
      </c>
      <c r="C15" s="7">
        <f t="shared" si="2"/>
        <v>2.37</v>
      </c>
      <c r="D15" s="8">
        <v>6.46</v>
      </c>
      <c r="E15" s="9">
        <f t="shared" si="0"/>
        <v>63.312693498452013</v>
      </c>
      <c r="F15" s="10">
        <f t="shared" si="1"/>
        <v>36.687306501547987</v>
      </c>
    </row>
    <row r="16" spans="1:6" ht="13.5" thickBot="1" x14ac:dyDescent="0.25">
      <c r="A16" s="27" t="s">
        <v>64</v>
      </c>
      <c r="B16" s="29">
        <v>930.69</v>
      </c>
      <c r="C16" s="7">
        <f t="shared" si="2"/>
        <v>2851.06</v>
      </c>
      <c r="D16" s="8">
        <v>3781.75</v>
      </c>
      <c r="E16" s="9">
        <f t="shared" si="0"/>
        <v>24.610035036689364</v>
      </c>
      <c r="F16" s="10">
        <f t="shared" si="1"/>
        <v>75.389964963310632</v>
      </c>
    </row>
    <row r="17" spans="1:6" ht="13.5" thickBot="1" x14ac:dyDescent="0.25">
      <c r="A17" s="11" t="s">
        <v>22</v>
      </c>
      <c r="B17" s="25"/>
      <c r="C17" s="7">
        <f t="shared" si="2"/>
        <v>8.44</v>
      </c>
      <c r="D17" s="8">
        <v>8.44</v>
      </c>
      <c r="E17" s="9">
        <f t="shared" si="0"/>
        <v>0</v>
      </c>
      <c r="F17" s="10">
        <f t="shared" si="1"/>
        <v>100</v>
      </c>
    </row>
    <row r="18" spans="1:6" ht="13.5" thickBot="1" x14ac:dyDescent="0.25">
      <c r="A18" s="11" t="s">
        <v>56</v>
      </c>
      <c r="B18" s="25"/>
      <c r="C18" s="7">
        <f t="shared" si="2"/>
        <v>0.1</v>
      </c>
      <c r="D18" s="8">
        <v>0.1</v>
      </c>
      <c r="E18" s="9">
        <f t="shared" si="0"/>
        <v>0</v>
      </c>
      <c r="F18" s="10">
        <f t="shared" si="1"/>
        <v>100</v>
      </c>
    </row>
    <row r="19" spans="1:6" ht="13.5" thickBot="1" x14ac:dyDescent="0.25">
      <c r="A19" s="27" t="s">
        <v>23</v>
      </c>
      <c r="B19" s="29">
        <v>3502.87</v>
      </c>
      <c r="C19" s="7">
        <f t="shared" si="2"/>
        <v>78856.540000000008</v>
      </c>
      <c r="D19" s="8">
        <v>82359.41</v>
      </c>
      <c r="E19" s="9">
        <f t="shared" si="0"/>
        <v>4.2531509149956266</v>
      </c>
      <c r="F19" s="10">
        <f t="shared" si="1"/>
        <v>95.746849085004385</v>
      </c>
    </row>
    <row r="20" spans="1:6" ht="13.5" thickBot="1" x14ac:dyDescent="0.25">
      <c r="A20" s="27" t="s">
        <v>24</v>
      </c>
      <c r="B20" s="29">
        <v>329.69</v>
      </c>
      <c r="C20" s="7">
        <f t="shared" si="2"/>
        <v>21718.95</v>
      </c>
      <c r="D20" s="8">
        <v>22048.639999999999</v>
      </c>
      <c r="E20" s="9">
        <f t="shared" si="0"/>
        <v>1.4952849699573307</v>
      </c>
      <c r="F20" s="10">
        <f t="shared" si="1"/>
        <v>98.504715030042675</v>
      </c>
    </row>
    <row r="21" spans="1:6" s="13" customFormat="1" ht="12.75" customHeight="1" thickBot="1" x14ac:dyDescent="0.25">
      <c r="A21" s="27" t="s">
        <v>57</v>
      </c>
      <c r="B21" s="29">
        <v>11.76</v>
      </c>
      <c r="C21" s="7">
        <f t="shared" si="2"/>
        <v>74.72</v>
      </c>
      <c r="D21" s="8">
        <v>86.48</v>
      </c>
      <c r="E21" s="9">
        <f t="shared" si="0"/>
        <v>13.598519888991675</v>
      </c>
      <c r="F21" s="10">
        <f t="shared" si="1"/>
        <v>86.401480111008325</v>
      </c>
    </row>
    <row r="22" spans="1:6" s="13" customFormat="1" ht="12.75" customHeight="1" thickBot="1" x14ac:dyDescent="0.25">
      <c r="A22" s="27" t="s">
        <v>58</v>
      </c>
      <c r="B22" s="29">
        <v>5</v>
      </c>
      <c r="C22" s="7">
        <f t="shared" si="2"/>
        <v>1242.3900000000001</v>
      </c>
      <c r="D22" s="8">
        <v>1247.3900000000001</v>
      </c>
      <c r="E22" s="9">
        <f t="shared" si="0"/>
        <v>0.40083694754647703</v>
      </c>
      <c r="F22" s="10">
        <f t="shared" si="1"/>
        <v>99.59916305245352</v>
      </c>
    </row>
    <row r="23" spans="1:6" ht="13.5" thickBot="1" x14ac:dyDescent="0.25">
      <c r="A23" s="11" t="s">
        <v>65</v>
      </c>
      <c r="B23" s="25"/>
      <c r="C23" s="7">
        <f t="shared" si="2"/>
        <v>16.87</v>
      </c>
      <c r="D23" s="8">
        <v>16.87</v>
      </c>
      <c r="E23" s="9">
        <f t="shared" si="0"/>
        <v>0</v>
      </c>
      <c r="F23" s="10">
        <f t="shared" si="1"/>
        <v>100</v>
      </c>
    </row>
    <row r="24" spans="1:6" ht="13.5" thickBot="1" x14ac:dyDescent="0.25">
      <c r="A24" s="11" t="s">
        <v>26</v>
      </c>
      <c r="B24" s="25"/>
      <c r="C24" s="7">
        <f t="shared" si="2"/>
        <v>8.1</v>
      </c>
      <c r="D24" s="8">
        <v>8.1</v>
      </c>
      <c r="E24" s="9">
        <f t="shared" si="0"/>
        <v>0</v>
      </c>
      <c r="F24" s="10">
        <f t="shared" si="1"/>
        <v>100</v>
      </c>
    </row>
    <row r="25" spans="1:6" ht="13.5" thickBot="1" x14ac:dyDescent="0.25">
      <c r="A25" s="27" t="s">
        <v>27</v>
      </c>
      <c r="B25" s="29">
        <v>303</v>
      </c>
      <c r="C25" s="7">
        <f t="shared" si="2"/>
        <v>3902</v>
      </c>
      <c r="D25" s="8">
        <v>4205</v>
      </c>
      <c r="E25" s="9">
        <f t="shared" si="0"/>
        <v>7.2057074910820456</v>
      </c>
      <c r="F25" s="10">
        <f t="shared" si="1"/>
        <v>92.794292508917948</v>
      </c>
    </row>
    <row r="26" spans="1:6" ht="13.5" thickBot="1" x14ac:dyDescent="0.25">
      <c r="A26" s="11" t="s">
        <v>28</v>
      </c>
      <c r="B26" s="25"/>
      <c r="C26" s="7">
        <f t="shared" si="2"/>
        <v>15.8</v>
      </c>
      <c r="D26" s="8">
        <v>15.8</v>
      </c>
      <c r="E26" s="9">
        <f t="shared" si="0"/>
        <v>0</v>
      </c>
      <c r="F26" s="10">
        <f t="shared" si="1"/>
        <v>100</v>
      </c>
    </row>
    <row r="27" spans="1:6" ht="13.5" thickBot="1" x14ac:dyDescent="0.25">
      <c r="A27" s="11" t="s">
        <v>29</v>
      </c>
      <c r="B27" s="25"/>
      <c r="C27" s="7">
        <f t="shared" si="2"/>
        <v>96.32</v>
      </c>
      <c r="D27" s="8">
        <v>96.32</v>
      </c>
      <c r="E27" s="9">
        <f t="shared" si="0"/>
        <v>0</v>
      </c>
      <c r="F27" s="10">
        <f t="shared" si="1"/>
        <v>100</v>
      </c>
    </row>
    <row r="28" spans="1:6" ht="13.5" thickBot="1" x14ac:dyDescent="0.25">
      <c r="A28" s="11" t="s">
        <v>30</v>
      </c>
      <c r="B28" s="25"/>
      <c r="C28" s="7">
        <f t="shared" si="2"/>
        <v>13.5</v>
      </c>
      <c r="D28" s="8">
        <v>13.5</v>
      </c>
      <c r="E28" s="9">
        <f t="shared" si="0"/>
        <v>0</v>
      </c>
      <c r="F28" s="10">
        <f t="shared" si="1"/>
        <v>100</v>
      </c>
    </row>
    <row r="29" spans="1:6" ht="13.5" thickBot="1" x14ac:dyDescent="0.25">
      <c r="A29" s="27" t="s">
        <v>31</v>
      </c>
      <c r="B29" s="29">
        <v>10.31</v>
      </c>
      <c r="C29" s="7">
        <f t="shared" si="2"/>
        <v>5642.25</v>
      </c>
      <c r="D29" s="8">
        <v>5652.56</v>
      </c>
      <c r="E29" s="9">
        <f t="shared" si="0"/>
        <v>0.18239523331021695</v>
      </c>
      <c r="F29" s="10">
        <f t="shared" si="1"/>
        <v>99.817604766689783</v>
      </c>
    </row>
    <row r="30" spans="1:6" ht="13.5" thickBot="1" x14ac:dyDescent="0.25">
      <c r="A30" s="11" t="s">
        <v>32</v>
      </c>
      <c r="B30" s="25"/>
      <c r="C30" s="7">
        <f t="shared" si="2"/>
        <v>6.15</v>
      </c>
      <c r="D30" s="8">
        <v>6.15</v>
      </c>
      <c r="E30" s="9">
        <f t="shared" si="0"/>
        <v>0</v>
      </c>
      <c r="F30" s="10">
        <f t="shared" si="1"/>
        <v>100</v>
      </c>
    </row>
    <row r="31" spans="1:6" ht="13.5" thickBot="1" x14ac:dyDescent="0.25">
      <c r="A31" s="27" t="s">
        <v>33</v>
      </c>
      <c r="B31" s="29">
        <v>379.42</v>
      </c>
      <c r="C31" s="7">
        <f t="shared" si="2"/>
        <v>6406.29</v>
      </c>
      <c r="D31" s="14">
        <v>6785.71</v>
      </c>
      <c r="E31" s="9">
        <f t="shared" si="0"/>
        <v>5.5914561630249446</v>
      </c>
      <c r="F31" s="10">
        <f t="shared" si="1"/>
        <v>94.408543836975056</v>
      </c>
    </row>
    <row r="32" spans="1:6" ht="13.5" thickBot="1" x14ac:dyDescent="0.25">
      <c r="A32" s="27" t="s">
        <v>34</v>
      </c>
      <c r="B32" s="29">
        <v>7.4</v>
      </c>
      <c r="C32" s="7">
        <f t="shared" si="2"/>
        <v>172.01</v>
      </c>
      <c r="D32" s="15">
        <v>179.41</v>
      </c>
      <c r="E32" s="9">
        <f t="shared" si="0"/>
        <v>4.1246307340727943</v>
      </c>
      <c r="F32" s="10">
        <f t="shared" si="1"/>
        <v>95.875369265927205</v>
      </c>
    </row>
    <row r="33" spans="1:6" ht="12.75" customHeight="1" thickBot="1" x14ac:dyDescent="0.25">
      <c r="A33" s="27" t="s">
        <v>35</v>
      </c>
      <c r="B33" s="29">
        <v>87.12</v>
      </c>
      <c r="C33" s="7">
        <f t="shared" si="2"/>
        <v>1036.2399999999998</v>
      </c>
      <c r="D33" s="16">
        <v>1123.3599999999999</v>
      </c>
      <c r="E33" s="9">
        <f t="shared" si="0"/>
        <v>7.7553055120353234</v>
      </c>
      <c r="F33" s="10">
        <f t="shared" si="1"/>
        <v>92.244694487964665</v>
      </c>
    </row>
    <row r="34" spans="1:6" ht="13.5" thickBot="1" x14ac:dyDescent="0.25">
      <c r="A34" s="11" t="s">
        <v>36</v>
      </c>
      <c r="B34" s="25"/>
      <c r="C34" s="7">
        <f t="shared" si="2"/>
        <v>105</v>
      </c>
      <c r="D34" s="16">
        <v>105</v>
      </c>
      <c r="E34" s="9">
        <f t="shared" si="0"/>
        <v>0</v>
      </c>
      <c r="F34" s="10">
        <f t="shared" si="1"/>
        <v>100</v>
      </c>
    </row>
    <row r="35" spans="1:6" ht="13.5" thickBot="1" x14ac:dyDescent="0.25">
      <c r="A35" s="27" t="s">
        <v>38</v>
      </c>
      <c r="B35" s="29">
        <v>20.45</v>
      </c>
      <c r="C35" s="7">
        <f t="shared" si="2"/>
        <v>14434.49</v>
      </c>
      <c r="D35" s="16">
        <v>14454.94</v>
      </c>
      <c r="E35" s="9">
        <f t="shared" si="0"/>
        <v>0.14147412580059135</v>
      </c>
      <c r="F35" s="10">
        <f t="shared" si="1"/>
        <v>99.858525874199401</v>
      </c>
    </row>
    <row r="36" spans="1:6" ht="13.5" thickBot="1" x14ac:dyDescent="0.25">
      <c r="A36" s="11" t="s">
        <v>39</v>
      </c>
      <c r="B36" s="25"/>
      <c r="C36" s="7">
        <f t="shared" si="2"/>
        <v>387.15</v>
      </c>
      <c r="D36" s="16">
        <v>387.15</v>
      </c>
      <c r="E36" s="9">
        <f t="shared" si="0"/>
        <v>0</v>
      </c>
      <c r="F36" s="10">
        <f t="shared" si="1"/>
        <v>100</v>
      </c>
    </row>
    <row r="37" spans="1:6" ht="13.5" thickBot="1" x14ac:dyDescent="0.25">
      <c r="A37" s="11" t="s">
        <v>40</v>
      </c>
      <c r="B37" s="25"/>
      <c r="C37" s="7">
        <f t="shared" si="2"/>
        <v>5</v>
      </c>
      <c r="D37" s="16">
        <v>5</v>
      </c>
      <c r="E37" s="9">
        <f t="shared" si="0"/>
        <v>0</v>
      </c>
      <c r="F37" s="10">
        <f t="shared" si="1"/>
        <v>100</v>
      </c>
    </row>
    <row r="38" spans="1:6" ht="13.5" thickBot="1" x14ac:dyDescent="0.25">
      <c r="A38" s="11" t="s">
        <v>41</v>
      </c>
      <c r="B38" s="25"/>
      <c r="C38" s="7">
        <f t="shared" si="2"/>
        <v>34.51</v>
      </c>
      <c r="D38" s="16">
        <v>34.51</v>
      </c>
      <c r="E38" s="9">
        <f t="shared" si="0"/>
        <v>0</v>
      </c>
      <c r="F38" s="10">
        <f t="shared" si="1"/>
        <v>100</v>
      </c>
    </row>
    <row r="39" spans="1:6" ht="13.5" thickBot="1" x14ac:dyDescent="0.25">
      <c r="A39" s="27" t="s">
        <v>42</v>
      </c>
      <c r="B39" s="29">
        <v>114.3</v>
      </c>
      <c r="C39" s="7">
        <f t="shared" si="2"/>
        <v>7583.67</v>
      </c>
      <c r="D39" s="16">
        <v>7697.97</v>
      </c>
      <c r="E39" s="9">
        <f t="shared" si="0"/>
        <v>1.4848070335426093</v>
      </c>
      <c r="F39" s="10">
        <f t="shared" si="1"/>
        <v>98.515192966457391</v>
      </c>
    </row>
    <row r="40" spans="1:6" ht="13.5" thickBot="1" x14ac:dyDescent="0.25">
      <c r="A40" s="11" t="s">
        <v>66</v>
      </c>
      <c r="B40" s="25"/>
      <c r="C40" s="7">
        <f t="shared" si="2"/>
        <v>77.83</v>
      </c>
      <c r="D40" s="16">
        <v>77.83</v>
      </c>
      <c r="E40" s="9">
        <f t="shared" si="0"/>
        <v>0</v>
      </c>
      <c r="F40" s="10">
        <f t="shared" si="1"/>
        <v>100</v>
      </c>
    </row>
    <row r="41" spans="1:6" ht="13.5" thickBot="1" x14ac:dyDescent="0.25">
      <c r="A41" s="11" t="s">
        <v>44</v>
      </c>
      <c r="B41" s="25"/>
      <c r="C41" s="7">
        <f t="shared" si="2"/>
        <v>12.3</v>
      </c>
      <c r="D41" s="16">
        <v>12.3</v>
      </c>
      <c r="E41" s="9">
        <f t="shared" si="0"/>
        <v>0</v>
      </c>
      <c r="F41" s="10">
        <f t="shared" si="1"/>
        <v>100</v>
      </c>
    </row>
    <row r="42" spans="1:6" ht="13.5" thickBot="1" x14ac:dyDescent="0.25">
      <c r="A42" s="27" t="s">
        <v>45</v>
      </c>
      <c r="B42" s="29">
        <v>13.11</v>
      </c>
      <c r="C42" s="7">
        <f t="shared" si="2"/>
        <v>181.56</v>
      </c>
      <c r="D42" s="16">
        <v>194.67</v>
      </c>
      <c r="E42" s="9">
        <f t="shared" si="0"/>
        <v>6.7344737247649871</v>
      </c>
      <c r="F42" s="10">
        <f t="shared" si="1"/>
        <v>93.265526275235018</v>
      </c>
    </row>
    <row r="43" spans="1:6" ht="13.5" thickBot="1" x14ac:dyDescent="0.25">
      <c r="A43" s="27" t="s">
        <v>46</v>
      </c>
      <c r="B43" s="29">
        <v>701.26</v>
      </c>
      <c r="C43" s="7">
        <f t="shared" si="2"/>
        <v>4797.5199999999995</v>
      </c>
      <c r="D43" s="16">
        <v>5498.78</v>
      </c>
      <c r="E43" s="9">
        <f t="shared" si="0"/>
        <v>12.753010667820863</v>
      </c>
      <c r="F43" s="10">
        <f t="shared" si="1"/>
        <v>87.246989332179126</v>
      </c>
    </row>
    <row r="44" spans="1:6" ht="13.5" thickBot="1" x14ac:dyDescent="0.25">
      <c r="A44" s="11" t="s">
        <v>67</v>
      </c>
      <c r="B44" s="25"/>
      <c r="C44" s="7">
        <f t="shared" si="2"/>
        <v>17</v>
      </c>
      <c r="D44" s="16">
        <v>17</v>
      </c>
      <c r="E44" s="9">
        <f t="shared" si="0"/>
        <v>0</v>
      </c>
      <c r="F44" s="10">
        <f t="shared" si="1"/>
        <v>100</v>
      </c>
    </row>
    <row r="45" spans="1:6" ht="13.5" thickBot="1" x14ac:dyDescent="0.25">
      <c r="A45" s="27" t="s">
        <v>47</v>
      </c>
      <c r="B45" s="29">
        <v>73.66</v>
      </c>
      <c r="C45" s="7">
        <f t="shared" si="2"/>
        <v>1561.9099999999999</v>
      </c>
      <c r="D45" s="16">
        <v>1635.57</v>
      </c>
      <c r="E45" s="9">
        <f t="shared" si="0"/>
        <v>4.5036287043660623</v>
      </c>
      <c r="F45" s="10">
        <f t="shared" si="1"/>
        <v>95.496371295633935</v>
      </c>
    </row>
    <row r="46" spans="1:6" ht="13.5" thickBot="1" x14ac:dyDescent="0.25">
      <c r="A46" s="27" t="s">
        <v>48</v>
      </c>
      <c r="B46" s="29">
        <v>187.48</v>
      </c>
      <c r="C46" s="7">
        <f t="shared" si="2"/>
        <v>513.25</v>
      </c>
      <c r="D46" s="16">
        <v>700.73</v>
      </c>
      <c r="E46" s="9">
        <f t="shared" si="0"/>
        <v>26.754955546358797</v>
      </c>
      <c r="F46" s="10">
        <f t="shared" si="1"/>
        <v>73.245044453641199</v>
      </c>
    </row>
    <row r="47" spans="1:6" ht="13.5" thickBot="1" x14ac:dyDescent="0.25">
      <c r="A47" s="27" t="s">
        <v>49</v>
      </c>
      <c r="B47" s="29">
        <v>95.08</v>
      </c>
      <c r="C47" s="7">
        <f t="shared" ref="C47:C51" si="3">SUM(D47-B47)</f>
        <v>39.299999999999997</v>
      </c>
      <c r="D47" s="16">
        <v>134.38</v>
      </c>
      <c r="E47" s="9">
        <f t="shared" si="0"/>
        <v>70.754576573894923</v>
      </c>
      <c r="F47" s="10">
        <f t="shared" si="1"/>
        <v>29.245423426105074</v>
      </c>
    </row>
    <row r="48" spans="1:6" ht="13.5" thickBot="1" x14ac:dyDescent="0.25">
      <c r="A48" s="27" t="s">
        <v>50</v>
      </c>
      <c r="B48" s="29">
        <v>52.58</v>
      </c>
      <c r="C48" s="7">
        <f t="shared" si="3"/>
        <v>1665.64</v>
      </c>
      <c r="D48" s="16">
        <v>1718.22</v>
      </c>
      <c r="E48" s="9">
        <f t="shared" si="0"/>
        <v>3.0601436370197064</v>
      </c>
      <c r="F48" s="10">
        <f t="shared" si="1"/>
        <v>96.939856362980294</v>
      </c>
    </row>
    <row r="49" spans="1:6" ht="13.5" thickBot="1" x14ac:dyDescent="0.25">
      <c r="A49" s="27" t="s">
        <v>51</v>
      </c>
      <c r="B49" s="29">
        <v>357.72</v>
      </c>
      <c r="C49" s="7">
        <f t="shared" si="3"/>
        <v>2918.7</v>
      </c>
      <c r="D49" s="16">
        <v>3276.42</v>
      </c>
      <c r="E49" s="9">
        <f t="shared" si="0"/>
        <v>10.918014174006995</v>
      </c>
      <c r="F49" s="10">
        <f t="shared" si="1"/>
        <v>89.081985825993002</v>
      </c>
    </row>
    <row r="50" spans="1:6" ht="13.5" thickBot="1" x14ac:dyDescent="0.25">
      <c r="A50" s="28" t="s">
        <v>52</v>
      </c>
      <c r="B50" s="30">
        <v>38.17</v>
      </c>
      <c r="C50" s="32">
        <f t="shared" si="3"/>
        <v>32.789999999999992</v>
      </c>
      <c r="D50" s="33">
        <v>70.959999999999994</v>
      </c>
      <c r="E50" s="17">
        <f t="shared" ref="E50:E51" si="4">SUM(B50*100/D50)</f>
        <v>53.790868094701246</v>
      </c>
      <c r="F50" s="18">
        <f t="shared" ref="F50:F51" si="5">SUM(C50*100/D50)</f>
        <v>46.209131905298754</v>
      </c>
    </row>
    <row r="51" spans="1:6" ht="30" customHeight="1" thickBot="1" x14ac:dyDescent="0.25">
      <c r="A51" s="31" t="s">
        <v>53</v>
      </c>
      <c r="B51" s="19">
        <f>SUM(B2:B50)</f>
        <v>8471.2599999999984</v>
      </c>
      <c r="C51" s="26">
        <f t="shared" si="3"/>
        <v>174257.26999999996</v>
      </c>
      <c r="D51" s="26">
        <f>SUM(D2:D50)</f>
        <v>182728.52999999997</v>
      </c>
      <c r="E51" s="17">
        <f t="shared" si="4"/>
        <v>4.6359810370060988</v>
      </c>
      <c r="F51" s="18">
        <f t="shared" si="5"/>
        <v>95.364018962993896</v>
      </c>
    </row>
    <row r="52" spans="1:6" s="12" customFormat="1" ht="30" customHeight="1" x14ac:dyDescent="0.2">
      <c r="A52" s="20"/>
      <c r="B52" s="21"/>
      <c r="C52" s="21"/>
      <c r="D52" s="22"/>
      <c r="E52" s="21"/>
      <c r="F52" s="21"/>
    </row>
    <row r="54" spans="1:6" s="23" customFormat="1" ht="15.75" x14ac:dyDescent="0.25">
      <c r="A54" s="91"/>
      <c r="B54" s="91"/>
      <c r="C54" s="91"/>
      <c r="D54" s="91"/>
      <c r="E54" s="91"/>
      <c r="F54" s="91"/>
    </row>
  </sheetData>
  <mergeCells count="1">
    <mergeCell ref="A54:F5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2010
 </oddHeader>
    <oddFooter>&amp;L&amp;F&amp;CINRAN/ENSE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showRowColHeaders="0" topLeftCell="A5" zoomScaleNormal="100" workbookViewId="0">
      <selection activeCell="C47" sqref="C47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34" t="s">
        <v>6</v>
      </c>
      <c r="B2" s="35"/>
      <c r="C2" s="36">
        <f>SUM(D2-B2)</f>
        <v>33.85</v>
      </c>
      <c r="D2" s="37">
        <v>33.85</v>
      </c>
      <c r="E2" s="9">
        <f t="shared" ref="E2:E52" si="0">SUM(B2*100/D2)</f>
        <v>0</v>
      </c>
      <c r="F2" s="10">
        <f t="shared" ref="F2:F53" si="1">SUM(C2*100/D2)</f>
        <v>100</v>
      </c>
    </row>
    <row r="3" spans="1:6" ht="13.5" thickBot="1" x14ac:dyDescent="0.25">
      <c r="A3" s="11" t="s">
        <v>7</v>
      </c>
      <c r="B3" s="29">
        <v>127.5</v>
      </c>
      <c r="C3" s="7">
        <f t="shared" ref="C3:C53" si="2">SUM(D3-B3)</f>
        <v>959.48</v>
      </c>
      <c r="D3" s="38">
        <v>1086.98</v>
      </c>
      <c r="E3" s="9">
        <f t="shared" si="0"/>
        <v>11.72974663747263</v>
      </c>
      <c r="F3" s="10">
        <f t="shared" si="1"/>
        <v>88.27025336252737</v>
      </c>
    </row>
    <row r="4" spans="1:6" ht="13.5" thickBot="1" x14ac:dyDescent="0.25">
      <c r="A4" s="11" t="s">
        <v>8</v>
      </c>
      <c r="B4" s="29"/>
      <c r="C4" s="7">
        <f t="shared" si="2"/>
        <v>126.13</v>
      </c>
      <c r="D4" s="38">
        <v>126.13</v>
      </c>
      <c r="E4" s="9">
        <f t="shared" si="0"/>
        <v>0</v>
      </c>
      <c r="F4" s="10">
        <f t="shared" si="1"/>
        <v>100</v>
      </c>
    </row>
    <row r="5" spans="1:6" ht="13.5" thickBot="1" x14ac:dyDescent="0.25">
      <c r="A5" s="11" t="s">
        <v>9</v>
      </c>
      <c r="B5" s="29">
        <v>1.87</v>
      </c>
      <c r="C5" s="7">
        <f t="shared" si="2"/>
        <v>4393.5200000000004</v>
      </c>
      <c r="D5" s="38">
        <v>4395.3900000000003</v>
      </c>
      <c r="E5" s="9">
        <f t="shared" si="0"/>
        <v>4.2544575111651065E-2</v>
      </c>
      <c r="F5" s="10">
        <f t="shared" si="1"/>
        <v>99.957455424888352</v>
      </c>
    </row>
    <row r="6" spans="1:6" ht="13.5" thickBot="1" x14ac:dyDescent="0.25">
      <c r="A6" s="11" t="s">
        <v>62</v>
      </c>
      <c r="B6" s="29"/>
      <c r="C6" s="7">
        <f t="shared" si="2"/>
        <v>12.65</v>
      </c>
      <c r="D6" s="38">
        <v>12.65</v>
      </c>
      <c r="E6" s="9">
        <f t="shared" si="0"/>
        <v>0</v>
      </c>
      <c r="F6" s="10">
        <f t="shared" si="1"/>
        <v>100</v>
      </c>
    </row>
    <row r="7" spans="1:6" ht="13.5" thickBot="1" x14ac:dyDescent="0.25">
      <c r="A7" s="11" t="s">
        <v>11</v>
      </c>
      <c r="B7" s="29"/>
      <c r="C7" s="7">
        <f t="shared" si="2"/>
        <v>0.75</v>
      </c>
      <c r="D7" s="38">
        <v>0.75</v>
      </c>
      <c r="E7" s="9">
        <f t="shared" si="0"/>
        <v>0</v>
      </c>
      <c r="F7" s="10">
        <f t="shared" si="1"/>
        <v>100</v>
      </c>
    </row>
    <row r="8" spans="1:6" ht="13.5" thickBot="1" x14ac:dyDescent="0.25">
      <c r="A8" s="11" t="s">
        <v>12</v>
      </c>
      <c r="B8" s="29">
        <v>162.01</v>
      </c>
      <c r="C8" s="7">
        <f t="shared" si="2"/>
        <v>194.07</v>
      </c>
      <c r="D8" s="38">
        <v>356.08</v>
      </c>
      <c r="E8" s="9">
        <f t="shared" si="0"/>
        <v>45.498202651089642</v>
      </c>
      <c r="F8" s="10">
        <f t="shared" si="1"/>
        <v>54.501797348910358</v>
      </c>
    </row>
    <row r="9" spans="1:6" s="12" customFormat="1" ht="13.5" thickBot="1" x14ac:dyDescent="0.25">
      <c r="A9" s="11" t="s">
        <v>13</v>
      </c>
      <c r="B9" s="29"/>
      <c r="C9" s="7">
        <f t="shared" si="2"/>
        <v>295.3</v>
      </c>
      <c r="D9" s="38">
        <v>295.3</v>
      </c>
      <c r="E9" s="9">
        <f t="shared" si="0"/>
        <v>0</v>
      </c>
      <c r="F9" s="10">
        <f t="shared" si="1"/>
        <v>100</v>
      </c>
    </row>
    <row r="10" spans="1:6" ht="13.5" thickBot="1" x14ac:dyDescent="0.25">
      <c r="A10" s="11" t="s">
        <v>14</v>
      </c>
      <c r="B10" s="29"/>
      <c r="C10" s="7">
        <f t="shared" si="2"/>
        <v>128.07</v>
      </c>
      <c r="D10" s="38">
        <v>128.07</v>
      </c>
      <c r="E10" s="9">
        <f t="shared" si="0"/>
        <v>0</v>
      </c>
      <c r="F10" s="10">
        <f t="shared" si="1"/>
        <v>100</v>
      </c>
    </row>
    <row r="11" spans="1:6" ht="13.5" thickBot="1" x14ac:dyDescent="0.25">
      <c r="A11" s="11" t="s">
        <v>15</v>
      </c>
      <c r="B11" s="29"/>
      <c r="C11" s="7">
        <f t="shared" si="2"/>
        <v>10</v>
      </c>
      <c r="D11" s="38">
        <v>10</v>
      </c>
      <c r="E11" s="9">
        <f t="shared" si="0"/>
        <v>0</v>
      </c>
      <c r="F11" s="10">
        <f t="shared" si="1"/>
        <v>100</v>
      </c>
    </row>
    <row r="12" spans="1:6" ht="13.5" thickBot="1" x14ac:dyDescent="0.25">
      <c r="A12" s="11" t="s">
        <v>16</v>
      </c>
      <c r="B12" s="29">
        <v>1414.59</v>
      </c>
      <c r="C12" s="7">
        <f t="shared" si="2"/>
        <v>15884</v>
      </c>
      <c r="D12" s="38">
        <v>17298.59</v>
      </c>
      <c r="E12" s="9">
        <f t="shared" si="0"/>
        <v>8.1774872980977058</v>
      </c>
      <c r="F12" s="10">
        <f t="shared" si="1"/>
        <v>91.822512701902298</v>
      </c>
    </row>
    <row r="13" spans="1:6" ht="13.5" thickBot="1" x14ac:dyDescent="0.25">
      <c r="A13" s="11" t="s">
        <v>17</v>
      </c>
      <c r="B13" s="29"/>
      <c r="C13" s="7">
        <f t="shared" si="2"/>
        <v>9.65</v>
      </c>
      <c r="D13" s="38">
        <v>9.65</v>
      </c>
      <c r="E13" s="9">
        <f t="shared" si="0"/>
        <v>0</v>
      </c>
      <c r="F13" s="10">
        <f t="shared" si="1"/>
        <v>100</v>
      </c>
    </row>
    <row r="14" spans="1:6" ht="13.5" thickBot="1" x14ac:dyDescent="0.25">
      <c r="A14" s="11" t="s">
        <v>18</v>
      </c>
      <c r="B14" s="29">
        <v>81.790000000000006</v>
      </c>
      <c r="C14" s="7">
        <f t="shared" si="2"/>
        <v>57.249999999999986</v>
      </c>
      <c r="D14" s="38">
        <v>139.04</v>
      </c>
      <c r="E14" s="9">
        <f t="shared" si="0"/>
        <v>58.824798619102424</v>
      </c>
      <c r="F14" s="10">
        <f t="shared" si="1"/>
        <v>41.175201380897576</v>
      </c>
    </row>
    <row r="15" spans="1:6" s="13" customFormat="1" ht="12.75" customHeight="1" thickBot="1" x14ac:dyDescent="0.3">
      <c r="A15" s="34" t="s">
        <v>19</v>
      </c>
      <c r="B15" s="35">
        <v>95.49</v>
      </c>
      <c r="C15" s="36">
        <f t="shared" si="2"/>
        <v>2.0000000000010232E-2</v>
      </c>
      <c r="D15" s="37">
        <v>95.51</v>
      </c>
      <c r="E15" s="9">
        <f t="shared" si="0"/>
        <v>99.97905978431578</v>
      </c>
      <c r="F15" s="10">
        <f t="shared" si="1"/>
        <v>2.0940215684232259E-2</v>
      </c>
    </row>
    <row r="16" spans="1:6" s="13" customFormat="1" ht="12.75" customHeight="1" thickBot="1" x14ac:dyDescent="0.3">
      <c r="A16" s="34" t="s">
        <v>20</v>
      </c>
      <c r="B16" s="35"/>
      <c r="C16" s="36">
        <f t="shared" si="2"/>
        <v>1.9</v>
      </c>
      <c r="D16" s="37">
        <v>1.9</v>
      </c>
      <c r="E16" s="9">
        <f t="shared" si="0"/>
        <v>0</v>
      </c>
      <c r="F16" s="10">
        <f t="shared" si="1"/>
        <v>100</v>
      </c>
    </row>
    <row r="17" spans="1:6" ht="13.5" thickBot="1" x14ac:dyDescent="0.25">
      <c r="A17" s="11" t="s">
        <v>64</v>
      </c>
      <c r="B17" s="29">
        <v>848.14</v>
      </c>
      <c r="C17" s="7">
        <f t="shared" si="2"/>
        <v>2784.25</v>
      </c>
      <c r="D17" s="38">
        <v>3632.39</v>
      </c>
      <c r="E17" s="9">
        <f t="shared" si="0"/>
        <v>23.349365018624102</v>
      </c>
      <c r="F17" s="10">
        <f t="shared" si="1"/>
        <v>76.650634981375902</v>
      </c>
    </row>
    <row r="18" spans="1:6" ht="13.5" thickBot="1" x14ac:dyDescent="0.25">
      <c r="A18" s="11" t="s">
        <v>22</v>
      </c>
      <c r="B18" s="29"/>
      <c r="C18" s="7">
        <f t="shared" si="2"/>
        <v>5.54</v>
      </c>
      <c r="D18" s="38">
        <v>5.54</v>
      </c>
      <c r="E18" s="9">
        <f t="shared" si="0"/>
        <v>0</v>
      </c>
      <c r="F18" s="10">
        <f t="shared" si="1"/>
        <v>100</v>
      </c>
    </row>
    <row r="19" spans="1:6" ht="13.5" thickBot="1" x14ac:dyDescent="0.25">
      <c r="A19" s="11" t="s">
        <v>56</v>
      </c>
      <c r="B19" s="29">
        <v>19.68</v>
      </c>
      <c r="C19" s="7">
        <f t="shared" si="2"/>
        <v>0</v>
      </c>
      <c r="D19" s="38">
        <v>19.68</v>
      </c>
      <c r="E19" s="9">
        <f t="shared" si="0"/>
        <v>100</v>
      </c>
      <c r="F19" s="10">
        <f t="shared" si="1"/>
        <v>0</v>
      </c>
    </row>
    <row r="20" spans="1:6" ht="13.5" thickBot="1" x14ac:dyDescent="0.25">
      <c r="A20" s="11" t="s">
        <v>23</v>
      </c>
      <c r="B20" s="29">
        <v>1921.12</v>
      </c>
      <c r="C20" s="7">
        <f t="shared" si="2"/>
        <v>47678.74</v>
      </c>
      <c r="D20" s="38">
        <v>49599.86</v>
      </c>
      <c r="E20" s="9">
        <f t="shared" si="0"/>
        <v>3.8732367389746662</v>
      </c>
      <c r="F20" s="10">
        <f t="shared" si="1"/>
        <v>96.126763261025332</v>
      </c>
    </row>
    <row r="21" spans="1:6" ht="13.5" thickBot="1" x14ac:dyDescent="0.25">
      <c r="A21" s="11" t="s">
        <v>24</v>
      </c>
      <c r="B21" s="29">
        <v>233.1</v>
      </c>
      <c r="C21" s="7">
        <f t="shared" si="2"/>
        <v>20655.11</v>
      </c>
      <c r="D21" s="38">
        <v>20888.21</v>
      </c>
      <c r="E21" s="9">
        <f t="shared" si="0"/>
        <v>1.115940523386159</v>
      </c>
      <c r="F21" s="10">
        <f t="shared" si="1"/>
        <v>98.884059476613842</v>
      </c>
    </row>
    <row r="22" spans="1:6" ht="13.5" thickBot="1" x14ac:dyDescent="0.25">
      <c r="A22" s="11" t="s">
        <v>57</v>
      </c>
      <c r="B22" s="29">
        <v>16.78</v>
      </c>
      <c r="C22" s="7">
        <f t="shared" si="2"/>
        <v>56.78</v>
      </c>
      <c r="D22" s="39">
        <v>73.56</v>
      </c>
      <c r="E22" s="9">
        <f t="shared" si="0"/>
        <v>22.811310494834149</v>
      </c>
      <c r="F22" s="10">
        <f t="shared" si="1"/>
        <v>77.188689505165854</v>
      </c>
    </row>
    <row r="23" spans="1:6" ht="13.5" thickBot="1" x14ac:dyDescent="0.25">
      <c r="A23" s="11" t="s">
        <v>58</v>
      </c>
      <c r="B23" s="29">
        <v>5.26</v>
      </c>
      <c r="C23" s="7">
        <f t="shared" si="2"/>
        <v>1766.32</v>
      </c>
      <c r="D23" s="39">
        <v>1771.58</v>
      </c>
      <c r="E23" s="9">
        <f t="shared" ref="E23:E36" si="3">SUM(B23*100/D23)</f>
        <v>0.29691010284604702</v>
      </c>
      <c r="F23" s="10">
        <f t="shared" si="1"/>
        <v>99.703089897153959</v>
      </c>
    </row>
    <row r="24" spans="1:6" ht="13.5" thickBot="1" x14ac:dyDescent="0.25">
      <c r="A24" s="11" t="s">
        <v>65</v>
      </c>
      <c r="B24" s="29"/>
      <c r="C24" s="7">
        <f t="shared" si="2"/>
        <v>17.64</v>
      </c>
      <c r="D24" s="39">
        <v>17.64</v>
      </c>
      <c r="E24" s="9">
        <f t="shared" si="3"/>
        <v>0</v>
      </c>
      <c r="F24" s="10">
        <f t="shared" si="1"/>
        <v>100</v>
      </c>
    </row>
    <row r="25" spans="1:6" ht="13.5" thickBot="1" x14ac:dyDescent="0.25">
      <c r="A25" s="11" t="s">
        <v>26</v>
      </c>
      <c r="B25" s="29"/>
      <c r="C25" s="7">
        <f t="shared" si="2"/>
        <v>0.1</v>
      </c>
      <c r="D25" s="39">
        <v>0.1</v>
      </c>
      <c r="E25" s="9">
        <f t="shared" si="3"/>
        <v>0</v>
      </c>
      <c r="F25" s="10">
        <f t="shared" si="1"/>
        <v>100</v>
      </c>
    </row>
    <row r="26" spans="1:6" ht="13.5" thickBot="1" x14ac:dyDescent="0.25">
      <c r="A26" s="11" t="s">
        <v>68</v>
      </c>
      <c r="B26" s="29">
        <v>45.12</v>
      </c>
      <c r="C26" s="7">
        <f t="shared" si="2"/>
        <v>0</v>
      </c>
      <c r="D26" s="39">
        <v>45.12</v>
      </c>
      <c r="E26" s="9">
        <f t="shared" si="3"/>
        <v>100</v>
      </c>
      <c r="F26" s="10">
        <f t="shared" si="1"/>
        <v>0</v>
      </c>
    </row>
    <row r="27" spans="1:6" ht="13.5" thickBot="1" x14ac:dyDescent="0.25">
      <c r="A27" s="11" t="s">
        <v>27</v>
      </c>
      <c r="B27" s="29">
        <v>468.97</v>
      </c>
      <c r="C27" s="7">
        <f t="shared" si="2"/>
        <v>4261.13</v>
      </c>
      <c r="D27" s="39">
        <v>4730.1000000000004</v>
      </c>
      <c r="E27" s="9">
        <f t="shared" si="3"/>
        <v>9.914589543561446</v>
      </c>
      <c r="F27" s="10">
        <f t="shared" si="1"/>
        <v>90.085410456438552</v>
      </c>
    </row>
    <row r="28" spans="1:6" ht="13.5" thickBot="1" x14ac:dyDescent="0.25">
      <c r="A28" s="11" t="s">
        <v>28</v>
      </c>
      <c r="B28" s="29"/>
      <c r="C28" s="7">
        <f t="shared" si="2"/>
        <v>23.88</v>
      </c>
      <c r="D28" s="39">
        <v>23.88</v>
      </c>
      <c r="E28" s="9">
        <f t="shared" si="3"/>
        <v>0</v>
      </c>
      <c r="F28" s="10">
        <f t="shared" si="1"/>
        <v>100</v>
      </c>
    </row>
    <row r="29" spans="1:6" ht="13.5" thickBot="1" x14ac:dyDescent="0.25">
      <c r="A29" s="11" t="s">
        <v>29</v>
      </c>
      <c r="B29" s="29"/>
      <c r="C29" s="7">
        <f t="shared" si="2"/>
        <v>70.400000000000006</v>
      </c>
      <c r="D29" s="39">
        <v>70.400000000000006</v>
      </c>
      <c r="E29" s="9">
        <f t="shared" si="3"/>
        <v>0</v>
      </c>
      <c r="F29" s="10">
        <f t="shared" si="1"/>
        <v>100</v>
      </c>
    </row>
    <row r="30" spans="1:6" ht="13.5" thickBot="1" x14ac:dyDescent="0.25">
      <c r="A30" s="11" t="s">
        <v>30</v>
      </c>
      <c r="B30" s="29"/>
      <c r="C30" s="7">
        <f t="shared" si="2"/>
        <v>27.45</v>
      </c>
      <c r="D30" s="39">
        <v>27.45</v>
      </c>
      <c r="E30" s="9">
        <f t="shared" si="3"/>
        <v>0</v>
      </c>
      <c r="F30" s="10">
        <f t="shared" si="1"/>
        <v>100</v>
      </c>
    </row>
    <row r="31" spans="1:6" ht="13.5" thickBot="1" x14ac:dyDescent="0.25">
      <c r="A31" s="11" t="s">
        <v>31</v>
      </c>
      <c r="B31" s="29">
        <v>6.51</v>
      </c>
      <c r="C31" s="7">
        <f t="shared" si="2"/>
        <v>6101.3899999999994</v>
      </c>
      <c r="D31" s="39">
        <v>6107.9</v>
      </c>
      <c r="E31" s="9">
        <f t="shared" si="3"/>
        <v>0.1065832773948493</v>
      </c>
      <c r="F31" s="10">
        <f t="shared" si="1"/>
        <v>99.893416722605153</v>
      </c>
    </row>
    <row r="32" spans="1:6" ht="13.5" thickBot="1" x14ac:dyDescent="0.25">
      <c r="A32" s="11" t="s">
        <v>32</v>
      </c>
      <c r="B32" s="29"/>
      <c r="C32" s="7">
        <f t="shared" si="2"/>
        <v>2.7</v>
      </c>
      <c r="D32" s="39">
        <v>2.7</v>
      </c>
      <c r="E32" s="9">
        <f t="shared" si="3"/>
        <v>0</v>
      </c>
      <c r="F32" s="10">
        <f t="shared" si="1"/>
        <v>100</v>
      </c>
    </row>
    <row r="33" spans="1:6" ht="13.5" thickBot="1" x14ac:dyDescent="0.25">
      <c r="A33" s="11" t="s">
        <v>33</v>
      </c>
      <c r="B33" s="29">
        <v>612.55999999999995</v>
      </c>
      <c r="C33" s="7">
        <f t="shared" si="2"/>
        <v>7158.9500000000007</v>
      </c>
      <c r="D33" s="39">
        <v>7771.51</v>
      </c>
      <c r="E33" s="9">
        <f t="shared" si="3"/>
        <v>7.8821232939287205</v>
      </c>
      <c r="F33" s="10">
        <f t="shared" si="1"/>
        <v>92.117876706071286</v>
      </c>
    </row>
    <row r="34" spans="1:6" ht="13.5" thickBot="1" x14ac:dyDescent="0.25">
      <c r="A34" s="11" t="s">
        <v>34</v>
      </c>
      <c r="B34" s="29">
        <v>7.6</v>
      </c>
      <c r="C34" s="7">
        <f t="shared" si="2"/>
        <v>181.55</v>
      </c>
      <c r="D34" s="39">
        <v>189.15</v>
      </c>
      <c r="E34" s="9">
        <f t="shared" si="3"/>
        <v>4.0179751519957705</v>
      </c>
      <c r="F34" s="10">
        <f t="shared" si="1"/>
        <v>95.98202484800423</v>
      </c>
    </row>
    <row r="35" spans="1:6" ht="13.5" thickBot="1" x14ac:dyDescent="0.25">
      <c r="A35" s="11" t="s">
        <v>35</v>
      </c>
      <c r="B35" s="29">
        <v>2</v>
      </c>
      <c r="C35" s="7">
        <f t="shared" si="2"/>
        <v>1149.6400000000001</v>
      </c>
      <c r="D35" s="39">
        <v>1151.6400000000001</v>
      </c>
      <c r="E35" s="9">
        <f t="shared" si="3"/>
        <v>0.17366538154284322</v>
      </c>
      <c r="F35" s="10">
        <f t="shared" si="1"/>
        <v>99.826334618457167</v>
      </c>
    </row>
    <row r="36" spans="1:6" ht="13.5" thickBot="1" x14ac:dyDescent="0.25">
      <c r="A36" s="11" t="s">
        <v>36</v>
      </c>
      <c r="B36" s="29"/>
      <c r="C36" s="7">
        <f t="shared" si="2"/>
        <v>9</v>
      </c>
      <c r="D36" s="39">
        <v>9</v>
      </c>
      <c r="E36" s="9">
        <f t="shared" si="3"/>
        <v>0</v>
      </c>
      <c r="F36" s="10">
        <f t="shared" si="1"/>
        <v>100</v>
      </c>
    </row>
    <row r="37" spans="1:6" ht="13.5" thickBot="1" x14ac:dyDescent="0.25">
      <c r="A37" s="11" t="s">
        <v>38</v>
      </c>
      <c r="B37" s="29">
        <v>46.22</v>
      </c>
      <c r="C37" s="7">
        <f t="shared" si="2"/>
        <v>15284.93</v>
      </c>
      <c r="D37" s="40">
        <v>15331.15</v>
      </c>
      <c r="E37" s="9">
        <f t="shared" si="0"/>
        <v>0.30147771041311316</v>
      </c>
      <c r="F37" s="10">
        <f t="shared" si="1"/>
        <v>99.69852228958689</v>
      </c>
    </row>
    <row r="38" spans="1:6" ht="13.5" thickBot="1" x14ac:dyDescent="0.25">
      <c r="A38" s="11" t="s">
        <v>39</v>
      </c>
      <c r="B38" s="29"/>
      <c r="C38" s="7">
        <f t="shared" si="2"/>
        <v>359.67</v>
      </c>
      <c r="D38" s="40">
        <v>359.67</v>
      </c>
      <c r="E38" s="9">
        <f t="shared" si="0"/>
        <v>0</v>
      </c>
      <c r="F38" s="10">
        <f t="shared" si="1"/>
        <v>100</v>
      </c>
    </row>
    <row r="39" spans="1:6" ht="13.5" thickBot="1" x14ac:dyDescent="0.25">
      <c r="A39" s="11" t="s">
        <v>40</v>
      </c>
      <c r="B39" s="29"/>
      <c r="C39" s="7">
        <f t="shared" si="2"/>
        <v>2</v>
      </c>
      <c r="D39" s="40">
        <v>2</v>
      </c>
      <c r="E39" s="9">
        <f t="shared" si="0"/>
        <v>0</v>
      </c>
      <c r="F39" s="10">
        <f t="shared" si="1"/>
        <v>100</v>
      </c>
    </row>
    <row r="40" spans="1:6" ht="13.5" thickBot="1" x14ac:dyDescent="0.25">
      <c r="A40" s="11" t="s">
        <v>41</v>
      </c>
      <c r="B40" s="29"/>
      <c r="C40" s="7">
        <f t="shared" si="2"/>
        <v>13</v>
      </c>
      <c r="D40" s="40">
        <v>13</v>
      </c>
      <c r="E40" s="9">
        <f t="shared" si="0"/>
        <v>0</v>
      </c>
      <c r="F40" s="10">
        <f t="shared" si="1"/>
        <v>100</v>
      </c>
    </row>
    <row r="41" spans="1:6" ht="13.5" thickBot="1" x14ac:dyDescent="0.25">
      <c r="A41" s="11" t="s">
        <v>42</v>
      </c>
      <c r="B41" s="29">
        <v>147.26</v>
      </c>
      <c r="C41" s="7">
        <f t="shared" si="2"/>
        <v>8031.44</v>
      </c>
      <c r="D41" s="40">
        <v>8178.7</v>
      </c>
      <c r="E41" s="9">
        <f t="shared" si="0"/>
        <v>1.8005306466797901</v>
      </c>
      <c r="F41" s="10">
        <f t="shared" si="1"/>
        <v>98.199469353320211</v>
      </c>
    </row>
    <row r="42" spans="1:6" ht="13.5" thickBot="1" x14ac:dyDescent="0.25">
      <c r="A42" s="11" t="s">
        <v>66</v>
      </c>
      <c r="B42" s="29"/>
      <c r="C42" s="7">
        <f t="shared" si="2"/>
        <v>47.82</v>
      </c>
      <c r="D42" s="40">
        <v>47.82</v>
      </c>
      <c r="E42" s="9">
        <f t="shared" si="0"/>
        <v>0</v>
      </c>
      <c r="F42" s="10">
        <f t="shared" si="1"/>
        <v>100</v>
      </c>
    </row>
    <row r="43" spans="1:6" ht="13.5" thickBot="1" x14ac:dyDescent="0.25">
      <c r="A43" s="11" t="s">
        <v>44</v>
      </c>
      <c r="B43" s="29">
        <v>2</v>
      </c>
      <c r="C43" s="7">
        <f t="shared" si="2"/>
        <v>0</v>
      </c>
      <c r="D43" s="40">
        <v>2</v>
      </c>
      <c r="E43" s="9">
        <f t="shared" si="0"/>
        <v>100</v>
      </c>
      <c r="F43" s="10">
        <f t="shared" si="1"/>
        <v>0</v>
      </c>
    </row>
    <row r="44" spans="1:6" ht="13.5" thickBot="1" x14ac:dyDescent="0.25">
      <c r="A44" s="11" t="s">
        <v>45</v>
      </c>
      <c r="B44" s="29">
        <v>13</v>
      </c>
      <c r="C44" s="7">
        <f t="shared" si="2"/>
        <v>148.85</v>
      </c>
      <c r="D44" s="40">
        <v>161.85</v>
      </c>
      <c r="E44" s="9">
        <f t="shared" si="0"/>
        <v>8.0321285140562253</v>
      </c>
      <c r="F44" s="10">
        <f t="shared" si="1"/>
        <v>91.967871485943775</v>
      </c>
    </row>
    <row r="45" spans="1:6" ht="13.5" thickBot="1" x14ac:dyDescent="0.25">
      <c r="A45" s="11" t="s">
        <v>46</v>
      </c>
      <c r="B45" s="29">
        <v>441.14</v>
      </c>
      <c r="C45" s="7">
        <f t="shared" si="2"/>
        <v>5892</v>
      </c>
      <c r="D45" s="40">
        <v>6333.14</v>
      </c>
      <c r="E45" s="9">
        <f t="shared" si="0"/>
        <v>6.9655810545795607</v>
      </c>
      <c r="F45" s="10">
        <f t="shared" si="1"/>
        <v>93.034418945420441</v>
      </c>
    </row>
    <row r="46" spans="1:6" ht="13.5" thickBot="1" x14ac:dyDescent="0.25">
      <c r="A46" s="11" t="s">
        <v>60</v>
      </c>
      <c r="B46" s="29"/>
      <c r="C46" s="7">
        <f t="shared" si="2"/>
        <v>2.6</v>
      </c>
      <c r="D46" s="40">
        <v>2.6</v>
      </c>
      <c r="E46" s="9">
        <f t="shared" si="0"/>
        <v>0</v>
      </c>
      <c r="F46" s="10">
        <f t="shared" si="1"/>
        <v>100</v>
      </c>
    </row>
    <row r="47" spans="1:6" ht="13.5" thickBot="1" x14ac:dyDescent="0.25">
      <c r="A47" s="11" t="s">
        <v>47</v>
      </c>
      <c r="B47" s="29">
        <v>95.94</v>
      </c>
      <c r="C47" s="7">
        <f t="shared" si="2"/>
        <v>1181.4199999999998</v>
      </c>
      <c r="D47" s="40">
        <v>1277.3599999999999</v>
      </c>
      <c r="E47" s="9">
        <f t="shared" si="0"/>
        <v>7.5108035322853395</v>
      </c>
      <c r="F47" s="10">
        <f t="shared" si="1"/>
        <v>92.489196467714663</v>
      </c>
    </row>
    <row r="48" spans="1:6" ht="13.5" thickBot="1" x14ac:dyDescent="0.25">
      <c r="A48" s="11" t="s">
        <v>48</v>
      </c>
      <c r="B48" s="29">
        <v>191.87</v>
      </c>
      <c r="C48" s="7">
        <f t="shared" si="2"/>
        <v>552.73</v>
      </c>
      <c r="D48" s="40">
        <v>744.6</v>
      </c>
      <c r="E48" s="9">
        <f>SUM(B48*100/D48)</f>
        <v>25.768197690034917</v>
      </c>
      <c r="F48" s="10">
        <f t="shared" si="1"/>
        <v>74.231802309965076</v>
      </c>
    </row>
    <row r="49" spans="1:6" ht="13.5" thickBot="1" x14ac:dyDescent="0.25">
      <c r="A49" s="11" t="s">
        <v>49</v>
      </c>
      <c r="B49" s="29">
        <v>49.6</v>
      </c>
      <c r="C49" s="7">
        <f t="shared" si="2"/>
        <v>104.56</v>
      </c>
      <c r="D49" s="40">
        <v>154.16</v>
      </c>
      <c r="E49" s="9">
        <f t="shared" ref="E49:E51" si="4">SUM(B49*100/D49)</f>
        <v>32.174364296834462</v>
      </c>
      <c r="F49" s="10">
        <f t="shared" si="1"/>
        <v>67.825635703165545</v>
      </c>
    </row>
    <row r="50" spans="1:6" ht="13.5" thickBot="1" x14ac:dyDescent="0.25">
      <c r="A50" s="11" t="s">
        <v>50</v>
      </c>
      <c r="B50" s="29">
        <v>44.54</v>
      </c>
      <c r="C50" s="7">
        <f t="shared" si="2"/>
        <v>1698.16</v>
      </c>
      <c r="D50" s="40">
        <v>1742.7</v>
      </c>
      <c r="E50" s="9">
        <f t="shared" si="4"/>
        <v>2.5558042118551674</v>
      </c>
      <c r="F50" s="10">
        <f t="shared" si="1"/>
        <v>97.444195788144825</v>
      </c>
    </row>
    <row r="51" spans="1:6" ht="13.5" thickBot="1" x14ac:dyDescent="0.25">
      <c r="A51" s="11" t="s">
        <v>51</v>
      </c>
      <c r="B51" s="29">
        <v>478.64</v>
      </c>
      <c r="C51" s="7">
        <f t="shared" si="2"/>
        <v>2983.02</v>
      </c>
      <c r="D51" s="40">
        <v>3461.66</v>
      </c>
      <c r="E51" s="9">
        <f t="shared" si="4"/>
        <v>13.826892300225904</v>
      </c>
      <c r="F51" s="10">
        <f t="shared" si="1"/>
        <v>86.173107699774107</v>
      </c>
    </row>
    <row r="52" spans="1:6" ht="13.5" thickBot="1" x14ac:dyDescent="0.25">
      <c r="A52" s="11" t="s">
        <v>52</v>
      </c>
      <c r="B52" s="29">
        <v>16.97</v>
      </c>
      <c r="C52" s="7">
        <f t="shared" si="2"/>
        <v>38.82</v>
      </c>
      <c r="D52" s="40">
        <v>55.79</v>
      </c>
      <c r="E52" s="9">
        <f t="shared" si="0"/>
        <v>30.417637569456893</v>
      </c>
      <c r="F52" s="10">
        <f t="shared" si="1"/>
        <v>69.582362430543114</v>
      </c>
    </row>
    <row r="53" spans="1:6" ht="30" customHeight="1" thickBot="1" x14ac:dyDescent="0.25">
      <c r="A53" s="31" t="s">
        <v>53</v>
      </c>
      <c r="B53" s="19">
        <f>SUM(B2:B52)</f>
        <v>7597.2700000000013</v>
      </c>
      <c r="C53" s="19">
        <f t="shared" si="2"/>
        <v>150398.23000000007</v>
      </c>
      <c r="D53" s="41">
        <f>SUM(D2:D52)</f>
        <v>157995.50000000006</v>
      </c>
      <c r="E53" s="9">
        <f t="shared" ref="E53" si="5">SUM(B53*100/D53)</f>
        <v>4.8085356861429585</v>
      </c>
      <c r="F53" s="10">
        <f t="shared" si="1"/>
        <v>95.191464313857054</v>
      </c>
    </row>
    <row r="54" spans="1:6" s="12" customFormat="1" ht="30" customHeight="1" x14ac:dyDescent="0.2">
      <c r="A54" s="20"/>
      <c r="B54" s="21"/>
      <c r="C54" s="21"/>
      <c r="D54" s="22"/>
      <c r="E54" s="21"/>
      <c r="F54" s="21"/>
    </row>
    <row r="56" spans="1:6" s="23" customFormat="1" ht="15.75" x14ac:dyDescent="0.25">
      <c r="A56" s="91"/>
      <c r="B56" s="91"/>
      <c r="C56" s="91"/>
      <c r="D56" s="91"/>
      <c r="E56" s="91"/>
      <c r="F56" s="91"/>
    </row>
  </sheetData>
  <mergeCells count="1">
    <mergeCell ref="A56:F5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2011
 </oddHeader>
    <oddFooter>&amp;L&amp;F&amp;CINRAN/ENSE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23" zoomScaleNormal="100" workbookViewId="0">
      <selection activeCell="B57" sqref="B57"/>
    </sheetView>
  </sheetViews>
  <sheetFormatPr defaultRowHeight="15" x14ac:dyDescent="0.25"/>
  <cols>
    <col min="1" max="1" width="38" bestFit="1" customWidth="1"/>
    <col min="2" max="2" width="14.5703125" customWidth="1"/>
    <col min="3" max="3" width="16.7109375" customWidth="1"/>
    <col min="4" max="4" width="13.7109375" customWidth="1"/>
    <col min="5" max="5" width="14.7109375" customWidth="1"/>
    <col min="6" max="6" width="21.140625" customWidth="1"/>
    <col min="9" max="9" width="9.5703125" bestFit="1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v>28.86</v>
      </c>
      <c r="D2" s="49">
        <v>28.86</v>
      </c>
      <c r="E2" s="9">
        <f t="shared" ref="E2:E52" si="0">SUM(B2*100/D2)</f>
        <v>0</v>
      </c>
      <c r="F2" s="10">
        <f t="shared" ref="F2:F52" si="1">SUM(C2*100/D2)</f>
        <v>100</v>
      </c>
    </row>
    <row r="3" spans="1:6" ht="15.75" thickBot="1" x14ac:dyDescent="0.3">
      <c r="A3" s="11" t="s">
        <v>7</v>
      </c>
      <c r="B3" s="29">
        <v>135.62</v>
      </c>
      <c r="C3" s="50">
        <f>(D3-B3)</f>
        <v>1599.3400000000001</v>
      </c>
      <c r="D3" s="51">
        <v>1734.96</v>
      </c>
      <c r="E3" s="9">
        <f t="shared" si="0"/>
        <v>7.8168949140037807</v>
      </c>
      <c r="F3" s="10">
        <f t="shared" si="1"/>
        <v>92.183105085996218</v>
      </c>
    </row>
    <row r="4" spans="1:6" ht="15.75" thickBot="1" x14ac:dyDescent="0.3">
      <c r="A4" s="11" t="s">
        <v>69</v>
      </c>
      <c r="B4" s="29">
        <v>42.96</v>
      </c>
      <c r="C4" s="50">
        <f>(D4-B4)</f>
        <v>83.03</v>
      </c>
      <c r="D4" s="51">
        <v>125.99</v>
      </c>
      <c r="E4" s="9">
        <f t="shared" si="0"/>
        <v>34.097944281292165</v>
      </c>
      <c r="F4" s="10">
        <f t="shared" si="1"/>
        <v>65.902055718707842</v>
      </c>
    </row>
    <row r="5" spans="1:6" ht="15.75" thickBot="1" x14ac:dyDescent="0.3">
      <c r="A5" s="11" t="s">
        <v>8</v>
      </c>
      <c r="B5" s="29"/>
      <c r="C5" s="50">
        <f>(D5-B5)</f>
        <v>71.16</v>
      </c>
      <c r="D5" s="51">
        <v>71.16</v>
      </c>
      <c r="E5" s="9">
        <f t="shared" si="0"/>
        <v>0</v>
      </c>
      <c r="F5" s="10">
        <f t="shared" si="1"/>
        <v>100</v>
      </c>
    </row>
    <row r="6" spans="1:6" ht="15.75" thickBot="1" x14ac:dyDescent="0.3">
      <c r="A6" s="11" t="s">
        <v>9</v>
      </c>
      <c r="B6" s="29">
        <v>4.4400000000000004</v>
      </c>
      <c r="C6" s="50">
        <f t="shared" ref="C6:C52" si="2">(D6-B6)</f>
        <v>4430.4000000000005</v>
      </c>
      <c r="D6" s="51">
        <v>4434.84</v>
      </c>
      <c r="E6" s="9">
        <f t="shared" si="0"/>
        <v>0.10011635143545203</v>
      </c>
      <c r="F6" s="10">
        <f t="shared" si="1"/>
        <v>99.899883648564554</v>
      </c>
    </row>
    <row r="7" spans="1:6" ht="15.75" thickBot="1" x14ac:dyDescent="0.3">
      <c r="A7" s="11" t="s">
        <v>62</v>
      </c>
      <c r="B7" s="29"/>
      <c r="C7" s="50">
        <f t="shared" si="2"/>
        <v>16.760000000000002</v>
      </c>
      <c r="D7" s="51">
        <v>16.760000000000002</v>
      </c>
      <c r="E7" s="9">
        <f t="shared" si="0"/>
        <v>0</v>
      </c>
      <c r="F7" s="10">
        <f t="shared" si="1"/>
        <v>100</v>
      </c>
    </row>
    <row r="8" spans="1:6" ht="15.75" thickBot="1" x14ac:dyDescent="0.3">
      <c r="A8" s="11" t="s">
        <v>11</v>
      </c>
      <c r="B8" s="29"/>
      <c r="C8" s="50">
        <f t="shared" si="2"/>
        <v>2</v>
      </c>
      <c r="D8" s="51">
        <v>2</v>
      </c>
      <c r="E8" s="9">
        <f t="shared" si="0"/>
        <v>0</v>
      </c>
      <c r="F8" s="10">
        <f t="shared" si="1"/>
        <v>100</v>
      </c>
    </row>
    <row r="9" spans="1:6" ht="15.75" thickBot="1" x14ac:dyDescent="0.3">
      <c r="A9" s="11" t="s">
        <v>12</v>
      </c>
      <c r="B9" s="29">
        <v>97.27</v>
      </c>
      <c r="C9" s="50">
        <f t="shared" si="2"/>
        <v>571.45000000000005</v>
      </c>
      <c r="D9" s="51">
        <v>668.72</v>
      </c>
      <c r="E9" s="9">
        <f t="shared" si="0"/>
        <v>14.54569924632133</v>
      </c>
      <c r="F9" s="10">
        <f t="shared" si="1"/>
        <v>85.45430075367868</v>
      </c>
    </row>
    <row r="10" spans="1:6" ht="15.75" thickBot="1" x14ac:dyDescent="0.3">
      <c r="A10" s="11" t="s">
        <v>13</v>
      </c>
      <c r="B10" s="29"/>
      <c r="C10" s="50">
        <f t="shared" si="2"/>
        <v>480.2</v>
      </c>
      <c r="D10" s="51">
        <v>480.2</v>
      </c>
      <c r="E10" s="9">
        <f t="shared" si="0"/>
        <v>0</v>
      </c>
      <c r="F10" s="10">
        <f t="shared" si="1"/>
        <v>100</v>
      </c>
    </row>
    <row r="11" spans="1:6" ht="15.75" thickBot="1" x14ac:dyDescent="0.3">
      <c r="A11" s="11" t="s">
        <v>14</v>
      </c>
      <c r="B11" s="29"/>
      <c r="C11" s="50">
        <f t="shared" si="2"/>
        <v>84.51</v>
      </c>
      <c r="D11" s="51">
        <v>84.51</v>
      </c>
      <c r="E11" s="9">
        <f t="shared" si="0"/>
        <v>0</v>
      </c>
      <c r="F11" s="10">
        <f t="shared" si="1"/>
        <v>100</v>
      </c>
    </row>
    <row r="12" spans="1:6" ht="15.75" thickBot="1" x14ac:dyDescent="0.3">
      <c r="A12" s="11" t="s">
        <v>16</v>
      </c>
      <c r="B12" s="29">
        <v>2231.67</v>
      </c>
      <c r="C12" s="50">
        <f t="shared" si="2"/>
        <v>18703.25</v>
      </c>
      <c r="D12" s="51">
        <v>20934.919999999998</v>
      </c>
      <c r="E12" s="9">
        <f t="shared" si="0"/>
        <v>10.660035959057881</v>
      </c>
      <c r="F12" s="10">
        <f t="shared" si="1"/>
        <v>89.339964040942121</v>
      </c>
    </row>
    <row r="13" spans="1:6" ht="15.75" thickBot="1" x14ac:dyDescent="0.3">
      <c r="A13" s="11" t="s">
        <v>17</v>
      </c>
      <c r="B13" s="29"/>
      <c r="C13" s="50">
        <f t="shared" si="2"/>
        <v>6.45</v>
      </c>
      <c r="D13" s="51">
        <v>6.45</v>
      </c>
      <c r="E13" s="9">
        <f t="shared" si="0"/>
        <v>0</v>
      </c>
      <c r="F13" s="10">
        <f t="shared" si="1"/>
        <v>100</v>
      </c>
    </row>
    <row r="14" spans="1:6" ht="15.75" thickBot="1" x14ac:dyDescent="0.3">
      <c r="A14" s="11" t="s">
        <v>18</v>
      </c>
      <c r="B14" s="29">
        <v>115.96</v>
      </c>
      <c r="C14" s="50">
        <f t="shared" si="2"/>
        <v>60.100000000000009</v>
      </c>
      <c r="D14" s="51">
        <v>176.06</v>
      </c>
      <c r="E14" s="9">
        <f t="shared" si="0"/>
        <v>65.863910030671363</v>
      </c>
      <c r="F14" s="10">
        <f t="shared" si="1"/>
        <v>34.136089969328644</v>
      </c>
    </row>
    <row r="15" spans="1:6" ht="15.75" thickBot="1" x14ac:dyDescent="0.3">
      <c r="A15" s="34" t="s">
        <v>19</v>
      </c>
      <c r="B15" s="35">
        <v>67.239999999999995</v>
      </c>
      <c r="C15" s="50">
        <f t="shared" si="2"/>
        <v>0</v>
      </c>
      <c r="D15" s="49">
        <v>67.239999999999995</v>
      </c>
      <c r="E15" s="9">
        <f t="shared" si="0"/>
        <v>100</v>
      </c>
      <c r="F15" s="10">
        <f t="shared" si="1"/>
        <v>0</v>
      </c>
    </row>
    <row r="16" spans="1:6" ht="15.75" thickBot="1" x14ac:dyDescent="0.3">
      <c r="A16" s="34" t="s">
        <v>20</v>
      </c>
      <c r="B16" s="35"/>
      <c r="C16" s="50">
        <f t="shared" si="2"/>
        <v>24.65</v>
      </c>
      <c r="D16" s="49">
        <v>24.65</v>
      </c>
      <c r="E16" s="9">
        <f t="shared" si="0"/>
        <v>0</v>
      </c>
      <c r="F16" s="10">
        <f t="shared" si="1"/>
        <v>100</v>
      </c>
    </row>
    <row r="17" spans="1:6" ht="15.75" thickBot="1" x14ac:dyDescent="0.3">
      <c r="A17" s="11" t="s">
        <v>64</v>
      </c>
      <c r="B17" s="29">
        <v>643.74</v>
      </c>
      <c r="C17" s="50">
        <f t="shared" si="2"/>
        <v>2157.4899999999998</v>
      </c>
      <c r="D17" s="51">
        <v>2801.23</v>
      </c>
      <c r="E17" s="9">
        <f t="shared" si="0"/>
        <v>22.980619227981993</v>
      </c>
      <c r="F17" s="10">
        <f t="shared" si="1"/>
        <v>77.019380772017996</v>
      </c>
    </row>
    <row r="18" spans="1:6" ht="15.75" thickBot="1" x14ac:dyDescent="0.3">
      <c r="A18" s="11" t="s">
        <v>22</v>
      </c>
      <c r="B18" s="29"/>
      <c r="C18" s="50">
        <f t="shared" si="2"/>
        <v>6.54</v>
      </c>
      <c r="D18" s="51">
        <v>6.54</v>
      </c>
      <c r="E18" s="9">
        <f t="shared" si="0"/>
        <v>0</v>
      </c>
      <c r="F18" s="10">
        <f t="shared" si="1"/>
        <v>100</v>
      </c>
    </row>
    <row r="19" spans="1:6" ht="15.75" thickBot="1" x14ac:dyDescent="0.3">
      <c r="A19" s="11" t="s">
        <v>23</v>
      </c>
      <c r="B19" s="29">
        <v>3050.79</v>
      </c>
      <c r="C19" s="50">
        <f t="shared" si="2"/>
        <v>70622.090000000011</v>
      </c>
      <c r="D19" s="51">
        <v>73672.88</v>
      </c>
      <c r="E19" s="9">
        <f t="shared" si="0"/>
        <v>4.1409946238018653</v>
      </c>
      <c r="F19" s="10">
        <f t="shared" si="1"/>
        <v>95.859005376198141</v>
      </c>
    </row>
    <row r="20" spans="1:6" ht="15.75" thickBot="1" x14ac:dyDescent="0.3">
      <c r="A20" s="11" t="s">
        <v>24</v>
      </c>
      <c r="B20" s="29">
        <v>372.31</v>
      </c>
      <c r="C20" s="50">
        <f t="shared" si="2"/>
        <v>25335.02</v>
      </c>
      <c r="D20" s="51">
        <v>25707.33</v>
      </c>
      <c r="E20" s="9">
        <f t="shared" si="0"/>
        <v>1.4482639776281705</v>
      </c>
      <c r="F20" s="10">
        <f t="shared" si="1"/>
        <v>98.551736022371827</v>
      </c>
    </row>
    <row r="21" spans="1:6" ht="15.75" thickBot="1" x14ac:dyDescent="0.3">
      <c r="A21" s="11" t="s">
        <v>57</v>
      </c>
      <c r="B21" s="29">
        <v>56.27</v>
      </c>
      <c r="C21" s="50">
        <f t="shared" si="2"/>
        <v>9.3800000000000026</v>
      </c>
      <c r="D21" s="52">
        <v>65.650000000000006</v>
      </c>
      <c r="E21" s="9">
        <f t="shared" si="0"/>
        <v>85.712109672505704</v>
      </c>
      <c r="F21" s="10">
        <f t="shared" si="1"/>
        <v>14.28789032749429</v>
      </c>
    </row>
    <row r="22" spans="1:6" ht="15.75" thickBot="1" x14ac:dyDescent="0.3">
      <c r="A22" s="11" t="s">
        <v>58</v>
      </c>
      <c r="B22" s="29">
        <v>8.69</v>
      </c>
      <c r="C22" s="50">
        <f t="shared" si="2"/>
        <v>2782.82</v>
      </c>
      <c r="D22" s="52">
        <v>2791.51</v>
      </c>
      <c r="E22" s="9">
        <f t="shared" si="0"/>
        <v>0.31130105211874576</v>
      </c>
      <c r="F22" s="10">
        <f t="shared" si="1"/>
        <v>99.68869894788125</v>
      </c>
    </row>
    <row r="23" spans="1:6" ht="15.75" thickBot="1" x14ac:dyDescent="0.3">
      <c r="A23" s="11" t="s">
        <v>65</v>
      </c>
      <c r="B23" s="29"/>
      <c r="C23" s="50">
        <f t="shared" si="2"/>
        <v>29.74</v>
      </c>
      <c r="D23" s="52">
        <v>29.74</v>
      </c>
      <c r="E23" s="9">
        <f t="shared" si="0"/>
        <v>0</v>
      </c>
      <c r="F23" s="10">
        <f t="shared" si="1"/>
        <v>100</v>
      </c>
    </row>
    <row r="24" spans="1:6" ht="15.75" thickBot="1" x14ac:dyDescent="0.3">
      <c r="A24" s="11" t="s">
        <v>68</v>
      </c>
      <c r="B24" s="29"/>
      <c r="C24" s="50">
        <f t="shared" si="2"/>
        <v>69.430000000000007</v>
      </c>
      <c r="D24" s="52">
        <v>69.430000000000007</v>
      </c>
      <c r="E24" s="9">
        <f t="shared" si="0"/>
        <v>0</v>
      </c>
      <c r="F24" s="10">
        <f t="shared" si="1"/>
        <v>100</v>
      </c>
    </row>
    <row r="25" spans="1:6" ht="15.75" thickBot="1" x14ac:dyDescent="0.3">
      <c r="A25" s="11" t="s">
        <v>27</v>
      </c>
      <c r="B25" s="29">
        <v>340.33</v>
      </c>
      <c r="C25" s="50">
        <f t="shared" si="2"/>
        <v>3916.08</v>
      </c>
      <c r="D25" s="52">
        <v>4256.41</v>
      </c>
      <c r="E25" s="9">
        <f t="shared" si="0"/>
        <v>7.9957053009461028</v>
      </c>
      <c r="F25" s="10">
        <f t="shared" si="1"/>
        <v>92.004294699053901</v>
      </c>
    </row>
    <row r="26" spans="1:6" ht="15.75" thickBot="1" x14ac:dyDescent="0.3">
      <c r="A26" s="11" t="s">
        <v>28</v>
      </c>
      <c r="B26" s="29">
        <v>43.74</v>
      </c>
      <c r="C26" s="50">
        <f t="shared" si="2"/>
        <v>38.029999999999994</v>
      </c>
      <c r="D26" s="52">
        <v>81.77</v>
      </c>
      <c r="E26" s="9">
        <f t="shared" si="0"/>
        <v>53.491500550324083</v>
      </c>
      <c r="F26" s="10">
        <f t="shared" si="1"/>
        <v>46.508499449675917</v>
      </c>
    </row>
    <row r="27" spans="1:6" ht="15.75" thickBot="1" x14ac:dyDescent="0.3">
      <c r="A27" s="11" t="s">
        <v>29</v>
      </c>
      <c r="B27" s="29"/>
      <c r="C27" s="50">
        <f t="shared" si="2"/>
        <v>19.239999999999998</v>
      </c>
      <c r="D27" s="52">
        <v>19.239999999999998</v>
      </c>
      <c r="E27" s="9">
        <f t="shared" si="0"/>
        <v>0</v>
      </c>
      <c r="F27" s="10">
        <f t="shared" si="1"/>
        <v>100</v>
      </c>
    </row>
    <row r="28" spans="1:6" ht="15.75" thickBot="1" x14ac:dyDescent="0.3">
      <c r="A28" s="11" t="s">
        <v>30</v>
      </c>
      <c r="B28" s="29"/>
      <c r="C28" s="50">
        <f t="shared" si="2"/>
        <v>20</v>
      </c>
      <c r="D28" s="52">
        <v>20</v>
      </c>
      <c r="E28" s="9">
        <f t="shared" si="0"/>
        <v>0</v>
      </c>
      <c r="F28" s="10">
        <f t="shared" si="1"/>
        <v>100</v>
      </c>
    </row>
    <row r="29" spans="1:6" ht="15.75" thickBot="1" x14ac:dyDescent="0.3">
      <c r="A29" s="11" t="s">
        <v>31</v>
      </c>
      <c r="B29" s="29">
        <v>2.35</v>
      </c>
      <c r="C29" s="50">
        <f t="shared" si="2"/>
        <v>8259.4</v>
      </c>
      <c r="D29" s="52">
        <v>8261.75</v>
      </c>
      <c r="E29" s="9">
        <f t="shared" si="0"/>
        <v>2.8444336853572186E-2</v>
      </c>
      <c r="F29" s="10">
        <f t="shared" si="1"/>
        <v>99.971555663146432</v>
      </c>
    </row>
    <row r="30" spans="1:6" ht="15.75" thickBot="1" x14ac:dyDescent="0.3">
      <c r="A30" s="11" t="s">
        <v>32</v>
      </c>
      <c r="B30" s="29"/>
      <c r="C30" s="50">
        <f t="shared" si="2"/>
        <v>7.3</v>
      </c>
      <c r="D30" s="52">
        <v>7.3</v>
      </c>
      <c r="E30" s="9">
        <f t="shared" si="0"/>
        <v>0</v>
      </c>
      <c r="F30" s="10">
        <f t="shared" si="1"/>
        <v>100</v>
      </c>
    </row>
    <row r="31" spans="1:6" ht="15.75" thickBot="1" x14ac:dyDescent="0.3">
      <c r="A31" s="11" t="s">
        <v>33</v>
      </c>
      <c r="B31" s="29">
        <v>558.41999999999996</v>
      </c>
      <c r="C31" s="50">
        <f t="shared" si="2"/>
        <v>8882.7000000000007</v>
      </c>
      <c r="D31" s="52">
        <v>9441.1200000000008</v>
      </c>
      <c r="E31" s="9">
        <f t="shared" si="0"/>
        <v>5.9147643499923728</v>
      </c>
      <c r="F31" s="10">
        <f t="shared" si="1"/>
        <v>94.085235650007633</v>
      </c>
    </row>
    <row r="32" spans="1:6" ht="15.75" thickBot="1" x14ac:dyDescent="0.3">
      <c r="A32" s="11" t="s">
        <v>34</v>
      </c>
      <c r="B32" s="29"/>
      <c r="C32" s="50">
        <f t="shared" si="2"/>
        <v>167.9</v>
      </c>
      <c r="D32" s="52">
        <v>167.9</v>
      </c>
      <c r="E32" s="9">
        <f t="shared" si="0"/>
        <v>0</v>
      </c>
      <c r="F32" s="10">
        <f t="shared" si="1"/>
        <v>100</v>
      </c>
    </row>
    <row r="33" spans="1:6" ht="15.75" thickBot="1" x14ac:dyDescent="0.3">
      <c r="A33" s="11" t="s">
        <v>35</v>
      </c>
      <c r="B33" s="29">
        <v>6.7</v>
      </c>
      <c r="C33" s="50">
        <f t="shared" si="2"/>
        <v>467.02000000000004</v>
      </c>
      <c r="D33" s="52">
        <v>473.72</v>
      </c>
      <c r="E33" s="9">
        <f t="shared" si="0"/>
        <v>1.4143375833825889</v>
      </c>
      <c r="F33" s="10">
        <f t="shared" si="1"/>
        <v>98.585662416617424</v>
      </c>
    </row>
    <row r="34" spans="1:6" ht="15.75" thickBot="1" x14ac:dyDescent="0.3">
      <c r="A34" s="11" t="s">
        <v>36</v>
      </c>
      <c r="B34" s="29"/>
      <c r="C34" s="50">
        <f t="shared" si="2"/>
        <v>5</v>
      </c>
      <c r="D34" s="52">
        <v>5</v>
      </c>
      <c r="E34" s="9">
        <f t="shared" si="0"/>
        <v>0</v>
      </c>
      <c r="F34" s="10">
        <f t="shared" si="1"/>
        <v>100</v>
      </c>
    </row>
    <row r="35" spans="1:6" ht="15.75" thickBot="1" x14ac:dyDescent="0.3">
      <c r="A35" s="11" t="s">
        <v>70</v>
      </c>
      <c r="B35" s="29"/>
      <c r="C35" s="50">
        <f t="shared" si="2"/>
        <v>5</v>
      </c>
      <c r="D35" s="53">
        <v>5</v>
      </c>
      <c r="E35" s="9">
        <f t="shared" si="0"/>
        <v>0</v>
      </c>
      <c r="F35" s="10">
        <f t="shared" si="1"/>
        <v>100</v>
      </c>
    </row>
    <row r="36" spans="1:6" ht="15.75" thickBot="1" x14ac:dyDescent="0.3">
      <c r="A36" s="11" t="s">
        <v>37</v>
      </c>
      <c r="B36" s="29"/>
      <c r="C36" s="50">
        <f t="shared" si="2"/>
        <v>1</v>
      </c>
      <c r="D36" s="53">
        <v>1</v>
      </c>
      <c r="E36" s="9">
        <f t="shared" si="0"/>
        <v>0</v>
      </c>
      <c r="F36" s="10">
        <f t="shared" si="1"/>
        <v>100</v>
      </c>
    </row>
    <row r="37" spans="1:6" ht="15.75" thickBot="1" x14ac:dyDescent="0.3">
      <c r="A37" s="11" t="s">
        <v>38</v>
      </c>
      <c r="B37" s="29">
        <v>22.11</v>
      </c>
      <c r="C37" s="50">
        <f t="shared" si="2"/>
        <v>13150.83</v>
      </c>
      <c r="D37" s="54">
        <v>13172.94</v>
      </c>
      <c r="E37" s="9">
        <f t="shared" si="0"/>
        <v>0.16784408036474774</v>
      </c>
      <c r="F37" s="10">
        <f t="shared" si="1"/>
        <v>99.832155919635255</v>
      </c>
    </row>
    <row r="38" spans="1:6" ht="15.75" thickBot="1" x14ac:dyDescent="0.3">
      <c r="A38" s="11" t="s">
        <v>39</v>
      </c>
      <c r="B38" s="29"/>
      <c r="C38" s="50">
        <f t="shared" si="2"/>
        <v>344.33</v>
      </c>
      <c r="D38" s="54">
        <v>344.33</v>
      </c>
      <c r="E38" s="9">
        <f t="shared" si="0"/>
        <v>0</v>
      </c>
      <c r="F38" s="10">
        <f t="shared" si="1"/>
        <v>100</v>
      </c>
    </row>
    <row r="39" spans="1:6" ht="15.75" thickBot="1" x14ac:dyDescent="0.3">
      <c r="A39" s="11" t="s">
        <v>40</v>
      </c>
      <c r="B39" s="29"/>
      <c r="C39" s="50">
        <f t="shared" si="2"/>
        <v>2</v>
      </c>
      <c r="D39" s="54">
        <v>2</v>
      </c>
      <c r="E39" s="9">
        <f t="shared" si="0"/>
        <v>0</v>
      </c>
      <c r="F39" s="10">
        <f t="shared" si="1"/>
        <v>100</v>
      </c>
    </row>
    <row r="40" spans="1:6" ht="15.75" thickBot="1" x14ac:dyDescent="0.3">
      <c r="A40" s="11" t="s">
        <v>41</v>
      </c>
      <c r="B40" s="29"/>
      <c r="C40" s="50">
        <f t="shared" si="2"/>
        <v>23</v>
      </c>
      <c r="D40" s="54">
        <v>23</v>
      </c>
      <c r="E40" s="9">
        <f t="shared" si="0"/>
        <v>0</v>
      </c>
      <c r="F40" s="10">
        <f t="shared" si="1"/>
        <v>100</v>
      </c>
    </row>
    <row r="41" spans="1:6" ht="15.75" thickBot="1" x14ac:dyDescent="0.3">
      <c r="A41" s="11" t="s">
        <v>42</v>
      </c>
      <c r="B41" s="29">
        <v>109.65</v>
      </c>
      <c r="C41" s="50">
        <f t="shared" si="2"/>
        <v>6229.63</v>
      </c>
      <c r="D41" s="54">
        <v>6339.28</v>
      </c>
      <c r="E41" s="9">
        <f t="shared" si="0"/>
        <v>1.7296917000037859</v>
      </c>
      <c r="F41" s="10">
        <f t="shared" si="1"/>
        <v>98.270308299996216</v>
      </c>
    </row>
    <row r="42" spans="1:6" ht="15.75" thickBot="1" x14ac:dyDescent="0.3">
      <c r="A42" s="11" t="s">
        <v>66</v>
      </c>
      <c r="B42" s="29"/>
      <c r="C42" s="50">
        <f t="shared" si="2"/>
        <v>33.26</v>
      </c>
      <c r="D42" s="54">
        <v>33.26</v>
      </c>
      <c r="E42" s="9">
        <f t="shared" si="0"/>
        <v>0</v>
      </c>
      <c r="F42" s="10">
        <f t="shared" si="1"/>
        <v>100</v>
      </c>
    </row>
    <row r="43" spans="1:6" ht="15.75" thickBot="1" x14ac:dyDescent="0.3">
      <c r="A43" s="11" t="s">
        <v>44</v>
      </c>
      <c r="B43" s="29">
        <v>6.2</v>
      </c>
      <c r="C43" s="50">
        <f t="shared" si="2"/>
        <v>1.7999999999999998</v>
      </c>
      <c r="D43" s="54">
        <v>8</v>
      </c>
      <c r="E43" s="9">
        <f t="shared" si="0"/>
        <v>77.5</v>
      </c>
      <c r="F43" s="10">
        <f t="shared" si="1"/>
        <v>22.499999999999996</v>
      </c>
    </row>
    <row r="44" spans="1:6" ht="15.75" thickBot="1" x14ac:dyDescent="0.3">
      <c r="A44" s="11" t="s">
        <v>45</v>
      </c>
      <c r="B44" s="29">
        <v>9.5</v>
      </c>
      <c r="C44" s="50">
        <f t="shared" si="2"/>
        <v>174.48</v>
      </c>
      <c r="D44" s="54">
        <v>183.98</v>
      </c>
      <c r="E44" s="9">
        <f t="shared" si="0"/>
        <v>5.1636047396456135</v>
      </c>
      <c r="F44" s="10">
        <f t="shared" si="1"/>
        <v>94.836395260354394</v>
      </c>
    </row>
    <row r="45" spans="1:6" ht="15.75" thickBot="1" x14ac:dyDescent="0.3">
      <c r="A45" s="11" t="s">
        <v>46</v>
      </c>
      <c r="B45" s="29">
        <v>678.89</v>
      </c>
      <c r="C45" s="50">
        <f t="shared" si="2"/>
        <v>6272.63</v>
      </c>
      <c r="D45" s="54">
        <v>6951.52</v>
      </c>
      <c r="E45" s="9">
        <f t="shared" si="0"/>
        <v>9.7660655511312626</v>
      </c>
      <c r="F45" s="10">
        <f t="shared" si="1"/>
        <v>90.233934448868737</v>
      </c>
    </row>
    <row r="46" spans="1:6" ht="15.75" thickBot="1" x14ac:dyDescent="0.3">
      <c r="A46" s="11" t="s">
        <v>47</v>
      </c>
      <c r="B46" s="29">
        <v>146.33000000000001</v>
      </c>
      <c r="C46" s="50">
        <f t="shared" si="2"/>
        <v>1064.6000000000001</v>
      </c>
      <c r="D46" s="54">
        <v>1210.93</v>
      </c>
      <c r="E46" s="9">
        <f t="shared" si="0"/>
        <v>12.084100649913703</v>
      </c>
      <c r="F46" s="10">
        <f t="shared" si="1"/>
        <v>87.915899350086306</v>
      </c>
    </row>
    <row r="47" spans="1:6" ht="15.75" thickBot="1" x14ac:dyDescent="0.3">
      <c r="A47" s="11" t="s">
        <v>48</v>
      </c>
      <c r="B47" s="29">
        <v>42.51</v>
      </c>
      <c r="C47" s="50">
        <f t="shared" si="2"/>
        <v>396.38</v>
      </c>
      <c r="D47" s="54">
        <v>438.89</v>
      </c>
      <c r="E47" s="9">
        <f>SUM(B47*100/D47)</f>
        <v>9.685798263801864</v>
      </c>
      <c r="F47" s="10">
        <f t="shared" si="1"/>
        <v>90.314201736198143</v>
      </c>
    </row>
    <row r="48" spans="1:6" ht="15.75" thickBot="1" x14ac:dyDescent="0.3">
      <c r="A48" s="11" t="s">
        <v>49</v>
      </c>
      <c r="B48" s="29">
        <v>3</v>
      </c>
      <c r="C48" s="50">
        <f t="shared" si="2"/>
        <v>102.64</v>
      </c>
      <c r="D48" s="54">
        <v>105.64</v>
      </c>
      <c r="E48" s="9">
        <f t="shared" ref="E48:E50" si="3">SUM(B48*100/D48)</f>
        <v>2.8398333964407421</v>
      </c>
      <c r="F48" s="10">
        <f t="shared" si="1"/>
        <v>97.160166603559261</v>
      </c>
    </row>
    <row r="49" spans="1:6" ht="15.75" thickBot="1" x14ac:dyDescent="0.3">
      <c r="A49" s="11" t="s">
        <v>50</v>
      </c>
      <c r="B49" s="29">
        <v>4.93</v>
      </c>
      <c r="C49" s="50">
        <f t="shared" si="2"/>
        <v>2567.98</v>
      </c>
      <c r="D49" s="54">
        <v>2572.91</v>
      </c>
      <c r="E49" s="9">
        <f t="shared" si="3"/>
        <v>0.19161183251648911</v>
      </c>
      <c r="F49" s="10">
        <f t="shared" si="1"/>
        <v>99.808388167483514</v>
      </c>
    </row>
    <row r="50" spans="1:6" ht="15.75" thickBot="1" x14ac:dyDescent="0.3">
      <c r="A50" s="11" t="s">
        <v>51</v>
      </c>
      <c r="B50" s="29">
        <v>279.76</v>
      </c>
      <c r="C50" s="50">
        <f t="shared" si="2"/>
        <v>1135.77</v>
      </c>
      <c r="D50" s="54">
        <v>1415.53</v>
      </c>
      <c r="E50" s="9">
        <f t="shared" si="3"/>
        <v>19.763622106207571</v>
      </c>
      <c r="F50" s="10">
        <f t="shared" si="1"/>
        <v>80.236377893792437</v>
      </c>
    </row>
    <row r="51" spans="1:6" ht="15.75" thickBot="1" x14ac:dyDescent="0.3">
      <c r="A51" s="11" t="s">
        <v>52</v>
      </c>
      <c r="B51" s="29">
        <v>16.36</v>
      </c>
      <c r="C51" s="50">
        <f t="shared" si="2"/>
        <v>89.67</v>
      </c>
      <c r="D51" s="54">
        <v>106.03</v>
      </c>
      <c r="E51" s="9">
        <f t="shared" si="0"/>
        <v>15.429595397529001</v>
      </c>
      <c r="F51" s="10">
        <f t="shared" si="1"/>
        <v>84.570404602471001</v>
      </c>
    </row>
    <row r="52" spans="1:6" ht="18.75" thickBot="1" x14ac:dyDescent="0.3">
      <c r="A52" s="31" t="s">
        <v>53</v>
      </c>
      <c r="B52" s="19">
        <f>SUM(B2:B51)</f>
        <v>9097.74</v>
      </c>
      <c r="C52" s="50">
        <f t="shared" si="2"/>
        <v>180552.34</v>
      </c>
      <c r="D52" s="41">
        <f>SUM(D2:D51)</f>
        <v>189650.08</v>
      </c>
      <c r="E52" s="9">
        <f t="shared" si="0"/>
        <v>4.7971189888240495</v>
      </c>
      <c r="F52" s="10">
        <f t="shared" si="1"/>
        <v>95.202881011175961</v>
      </c>
    </row>
  </sheetData>
  <pageMargins left="0.7" right="0.7" top="0.75" bottom="0.75" header="0.3" footer="0.3"/>
  <pageSetup paperSize="9" scale="89" orientation="portrait" r:id="rId1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zoomScaleNormal="100" workbookViewId="0">
      <selection activeCell="A27" sqref="A27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1" si="0">(D2-B2)</f>
        <v>30.35</v>
      </c>
      <c r="D2" s="49">
        <v>30.35</v>
      </c>
      <c r="E2" s="9">
        <f t="shared" ref="E2:E52" si="1">SUM(B2*100/D2)</f>
        <v>0</v>
      </c>
      <c r="F2" s="10">
        <f t="shared" ref="F2:F52" si="2">SUM(C2*100/D2)</f>
        <v>100</v>
      </c>
    </row>
    <row r="3" spans="1:6" ht="15.75" thickBot="1" x14ac:dyDescent="0.3">
      <c r="A3" s="11" t="s">
        <v>7</v>
      </c>
      <c r="B3" s="29">
        <v>58.19</v>
      </c>
      <c r="C3" s="48">
        <f t="shared" si="0"/>
        <v>1198.23</v>
      </c>
      <c r="D3" s="51">
        <v>1256.42</v>
      </c>
      <c r="E3" s="9">
        <f t="shared" si="1"/>
        <v>4.6314130625109433</v>
      </c>
      <c r="F3" s="10">
        <f t="shared" si="2"/>
        <v>95.368586937489056</v>
      </c>
    </row>
    <row r="4" spans="1:6" ht="15.75" thickBot="1" x14ac:dyDescent="0.3">
      <c r="A4" s="11" t="s">
        <v>69</v>
      </c>
      <c r="B4" s="29">
        <v>21</v>
      </c>
      <c r="C4" s="48">
        <f t="shared" si="0"/>
        <v>274.52999999999997</v>
      </c>
      <c r="D4" s="51">
        <v>295.52999999999997</v>
      </c>
      <c r="E4" s="9">
        <f t="shared" si="1"/>
        <v>7.1058775758806219</v>
      </c>
      <c r="F4" s="10">
        <f t="shared" si="2"/>
        <v>92.894122424119374</v>
      </c>
    </row>
    <row r="5" spans="1:6" ht="15.75" thickBot="1" x14ac:dyDescent="0.3">
      <c r="A5" s="11" t="s">
        <v>8</v>
      </c>
      <c r="B5" s="29"/>
      <c r="C5" s="48">
        <f t="shared" si="0"/>
        <v>87.65</v>
      </c>
      <c r="D5" s="51">
        <v>87.65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6.77</v>
      </c>
      <c r="C6" s="48">
        <f t="shared" si="0"/>
        <v>3220.33</v>
      </c>
      <c r="D6" s="51">
        <v>3227.1</v>
      </c>
      <c r="E6" s="9">
        <f t="shared" si="1"/>
        <v>0.20978587586377864</v>
      </c>
      <c r="F6" s="10">
        <f t="shared" si="2"/>
        <v>99.790214124136227</v>
      </c>
    </row>
    <row r="7" spans="1:6" ht="15.75" thickBot="1" x14ac:dyDescent="0.3">
      <c r="A7" s="11" t="s">
        <v>62</v>
      </c>
      <c r="B7" s="29"/>
      <c r="C7" s="48">
        <f t="shared" si="0"/>
        <v>22.54</v>
      </c>
      <c r="D7" s="51">
        <v>22.54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11</v>
      </c>
      <c r="B8" s="29"/>
      <c r="C8" s="48">
        <f t="shared" si="0"/>
        <v>1.5</v>
      </c>
      <c r="D8" s="51">
        <v>1.5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12</v>
      </c>
      <c r="B9" s="29">
        <v>106.82</v>
      </c>
      <c r="C9" s="48">
        <f t="shared" si="0"/>
        <v>738.90000000000009</v>
      </c>
      <c r="D9" s="51">
        <v>845.72</v>
      </c>
      <c r="E9" s="9">
        <f t="shared" si="1"/>
        <v>12.630657900960129</v>
      </c>
      <c r="F9" s="10">
        <f t="shared" si="2"/>
        <v>87.369342099039883</v>
      </c>
    </row>
    <row r="10" spans="1:6" ht="15.75" thickBot="1" x14ac:dyDescent="0.3">
      <c r="A10" s="11" t="s">
        <v>13</v>
      </c>
      <c r="B10" s="29"/>
      <c r="C10" s="48">
        <f t="shared" si="0"/>
        <v>543.79999999999995</v>
      </c>
      <c r="D10" s="51">
        <v>543.79999999999995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14</v>
      </c>
      <c r="B11" s="29"/>
      <c r="C11" s="48">
        <f t="shared" si="0"/>
        <v>219.9</v>
      </c>
      <c r="D11" s="51">
        <v>219.9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16</v>
      </c>
      <c r="B12" s="29">
        <v>1763.84</v>
      </c>
      <c r="C12" s="48">
        <f t="shared" si="0"/>
        <v>18271.43</v>
      </c>
      <c r="D12" s="51">
        <v>20035.27</v>
      </c>
      <c r="E12" s="9">
        <f t="shared" si="1"/>
        <v>8.8036747196319283</v>
      </c>
      <c r="F12" s="10">
        <f t="shared" si="2"/>
        <v>91.196325280368072</v>
      </c>
    </row>
    <row r="13" spans="1:6" ht="15.75" thickBot="1" x14ac:dyDescent="0.3">
      <c r="A13" s="11" t="s">
        <v>17</v>
      </c>
      <c r="B13" s="29"/>
      <c r="C13" s="48">
        <f t="shared" si="0"/>
        <v>0.91</v>
      </c>
      <c r="D13" s="51">
        <v>0.91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18</v>
      </c>
      <c r="B14" s="29">
        <v>71.400000000000006</v>
      </c>
      <c r="C14" s="48">
        <f t="shared" si="0"/>
        <v>0.86999999999999034</v>
      </c>
      <c r="D14" s="51">
        <v>72.27</v>
      </c>
      <c r="E14" s="9">
        <f t="shared" si="1"/>
        <v>98.796180987961833</v>
      </c>
      <c r="F14" s="10">
        <f t="shared" si="2"/>
        <v>1.2038190120381769</v>
      </c>
    </row>
    <row r="15" spans="1:6" ht="15.75" thickBot="1" x14ac:dyDescent="0.3">
      <c r="A15" s="34" t="s">
        <v>19</v>
      </c>
      <c r="B15" s="35">
        <v>23</v>
      </c>
      <c r="C15" s="48">
        <f t="shared" si="0"/>
        <v>0</v>
      </c>
      <c r="D15" s="49">
        <v>23</v>
      </c>
      <c r="E15" s="9">
        <f t="shared" si="1"/>
        <v>100</v>
      </c>
      <c r="F15" s="10">
        <f t="shared" si="2"/>
        <v>0</v>
      </c>
    </row>
    <row r="16" spans="1:6" ht="15.75" thickBot="1" x14ac:dyDescent="0.3">
      <c r="A16" s="34" t="s">
        <v>20</v>
      </c>
      <c r="B16" s="35">
        <v>6</v>
      </c>
      <c r="C16" s="48">
        <f t="shared" si="0"/>
        <v>35.4</v>
      </c>
      <c r="D16" s="49">
        <v>41.4</v>
      </c>
      <c r="E16" s="9">
        <f t="shared" si="1"/>
        <v>14.492753623188406</v>
      </c>
      <c r="F16" s="10">
        <f t="shared" si="2"/>
        <v>85.507246376811594</v>
      </c>
    </row>
    <row r="17" spans="1:6" ht="15.75" thickBot="1" x14ac:dyDescent="0.3">
      <c r="A17" s="11" t="s">
        <v>64</v>
      </c>
      <c r="B17" s="29">
        <v>325.10000000000002</v>
      </c>
      <c r="C17" s="48">
        <f t="shared" si="0"/>
        <v>2363.9100000000003</v>
      </c>
      <c r="D17" s="51">
        <v>2689.01</v>
      </c>
      <c r="E17" s="9">
        <f t="shared" si="1"/>
        <v>12.089951320374412</v>
      </c>
      <c r="F17" s="10">
        <f t="shared" si="2"/>
        <v>87.910048679625589</v>
      </c>
    </row>
    <row r="18" spans="1:6" ht="15.75" thickBot="1" x14ac:dyDescent="0.3">
      <c r="A18" s="11" t="s">
        <v>22</v>
      </c>
      <c r="B18" s="29"/>
      <c r="C18" s="48">
        <f t="shared" si="0"/>
        <v>1</v>
      </c>
      <c r="D18" s="51">
        <v>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71</v>
      </c>
      <c r="B19" s="29"/>
      <c r="C19" s="48">
        <f t="shared" si="0"/>
        <v>2</v>
      </c>
      <c r="D19" s="51">
        <v>2</v>
      </c>
      <c r="E19" s="9">
        <f t="shared" si="1"/>
        <v>0</v>
      </c>
      <c r="F19" s="10">
        <f t="shared" si="2"/>
        <v>100</v>
      </c>
    </row>
    <row r="20" spans="1:6" ht="15.75" thickBot="1" x14ac:dyDescent="0.3">
      <c r="A20" s="11" t="s">
        <v>23</v>
      </c>
      <c r="B20" s="56">
        <v>2492.2600000000002</v>
      </c>
      <c r="C20" s="48">
        <f t="shared" si="0"/>
        <v>70466.02</v>
      </c>
      <c r="D20" s="51">
        <v>72958.28</v>
      </c>
      <c r="E20" s="9">
        <f t="shared" si="1"/>
        <v>3.4160070659560509</v>
      </c>
      <c r="F20" s="10">
        <f t="shared" si="2"/>
        <v>96.583992934043948</v>
      </c>
    </row>
    <row r="21" spans="1:6" ht="15.75" thickBot="1" x14ac:dyDescent="0.3">
      <c r="A21" s="11" t="s">
        <v>24</v>
      </c>
      <c r="B21" s="29">
        <v>218.09</v>
      </c>
      <c r="C21" s="48">
        <f t="shared" si="0"/>
        <v>27641.06</v>
      </c>
      <c r="D21" s="51">
        <v>27859.15</v>
      </c>
      <c r="E21" s="9">
        <f t="shared" si="1"/>
        <v>0.78283077552617364</v>
      </c>
      <c r="F21" s="10">
        <f t="shared" si="2"/>
        <v>99.217169224473821</v>
      </c>
    </row>
    <row r="22" spans="1:6" ht="15.75" thickBot="1" x14ac:dyDescent="0.3">
      <c r="A22" s="11" t="s">
        <v>57</v>
      </c>
      <c r="B22" s="29">
        <v>5.21</v>
      </c>
      <c r="C22" s="48">
        <f t="shared" si="0"/>
        <v>11.329999999999998</v>
      </c>
      <c r="D22" s="52">
        <v>16.54</v>
      </c>
      <c r="E22" s="9">
        <f t="shared" si="1"/>
        <v>31.499395405078598</v>
      </c>
      <c r="F22" s="10">
        <f t="shared" si="2"/>
        <v>68.500604594921398</v>
      </c>
    </row>
    <row r="23" spans="1:6" ht="15.75" thickBot="1" x14ac:dyDescent="0.3">
      <c r="A23" s="11" t="s">
        <v>58</v>
      </c>
      <c r="B23" s="55">
        <v>8.01</v>
      </c>
      <c r="C23" s="48">
        <f t="shared" si="0"/>
        <v>2866</v>
      </c>
      <c r="D23" s="52">
        <v>2874.01</v>
      </c>
      <c r="E23" s="9">
        <f t="shared" si="1"/>
        <v>0.27870466699837509</v>
      </c>
      <c r="F23" s="10">
        <f t="shared" si="2"/>
        <v>99.721295333001621</v>
      </c>
    </row>
    <row r="24" spans="1:6" ht="15.75" thickBot="1" x14ac:dyDescent="0.3">
      <c r="A24" s="11" t="s">
        <v>65</v>
      </c>
      <c r="B24" s="29"/>
      <c r="C24" s="48">
        <f t="shared" si="0"/>
        <v>53.76</v>
      </c>
      <c r="D24" s="52">
        <v>53.76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68</v>
      </c>
      <c r="B25" s="29"/>
      <c r="C25" s="48">
        <f t="shared" si="0"/>
        <v>13.44</v>
      </c>
      <c r="D25" s="52">
        <v>13.44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186.5</v>
      </c>
      <c r="C26" s="48">
        <f t="shared" si="0"/>
        <v>4385.28</v>
      </c>
      <c r="D26" s="52">
        <v>4571.78</v>
      </c>
      <c r="E26" s="9">
        <f t="shared" si="1"/>
        <v>4.079373898131581</v>
      </c>
      <c r="F26" s="10">
        <f t="shared" si="2"/>
        <v>95.920626101868422</v>
      </c>
    </row>
    <row r="27" spans="1:6" ht="15.75" thickBot="1" x14ac:dyDescent="0.3">
      <c r="A27" s="11" t="s">
        <v>28</v>
      </c>
      <c r="B27" s="29"/>
      <c r="C27" s="48">
        <f t="shared" si="0"/>
        <v>42.22</v>
      </c>
      <c r="D27" s="52">
        <v>42.22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29</v>
      </c>
      <c r="B28" s="29"/>
      <c r="C28" s="48">
        <f t="shared" si="0"/>
        <v>54.77</v>
      </c>
      <c r="D28" s="52">
        <v>54.77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30</v>
      </c>
      <c r="B29" s="29"/>
      <c r="C29" s="48">
        <f t="shared" si="0"/>
        <v>6.15</v>
      </c>
      <c r="D29" s="52">
        <v>6.15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72</v>
      </c>
      <c r="B30" s="29"/>
      <c r="C30" s="48">
        <f t="shared" si="0"/>
        <v>2</v>
      </c>
      <c r="D30" s="52">
        <v>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31</v>
      </c>
      <c r="B31" s="29"/>
      <c r="C31" s="48">
        <f t="shared" si="0"/>
        <v>8311.52</v>
      </c>
      <c r="D31" s="52">
        <v>8311.52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4</v>
      </c>
      <c r="D32" s="52">
        <v>4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335.9</v>
      </c>
      <c r="C33" s="48">
        <f t="shared" si="0"/>
        <v>9088.11</v>
      </c>
      <c r="D33" s="52">
        <v>9424.01</v>
      </c>
      <c r="E33" s="9">
        <f t="shared" si="1"/>
        <v>3.5643001227715163</v>
      </c>
      <c r="F33" s="10">
        <f t="shared" si="2"/>
        <v>96.435699877228487</v>
      </c>
    </row>
    <row r="34" spans="1:6" ht="15.75" thickBot="1" x14ac:dyDescent="0.3">
      <c r="A34" s="11" t="s">
        <v>34</v>
      </c>
      <c r="B34" s="29">
        <v>1.5</v>
      </c>
      <c r="C34" s="48">
        <f t="shared" si="0"/>
        <v>128.59</v>
      </c>
      <c r="D34" s="52">
        <v>130.09</v>
      </c>
      <c r="E34" s="9">
        <f t="shared" si="1"/>
        <v>1.1530478899223615</v>
      </c>
      <c r="F34" s="10">
        <f t="shared" si="2"/>
        <v>98.846952110077638</v>
      </c>
    </row>
    <row r="35" spans="1:6" ht="15.75" thickBot="1" x14ac:dyDescent="0.3">
      <c r="A35" s="11" t="s">
        <v>35</v>
      </c>
      <c r="B35" s="29">
        <v>6.92</v>
      </c>
      <c r="C35" s="48">
        <f t="shared" si="0"/>
        <v>687.41000000000008</v>
      </c>
      <c r="D35" s="52">
        <v>694.33</v>
      </c>
      <c r="E35" s="9">
        <f t="shared" si="1"/>
        <v>0.9966442469719009</v>
      </c>
      <c r="F35" s="10">
        <f t="shared" si="2"/>
        <v>99.003355753028117</v>
      </c>
    </row>
    <row r="36" spans="1:6" ht="15.75" thickBot="1" x14ac:dyDescent="0.3">
      <c r="A36" s="11" t="s">
        <v>36</v>
      </c>
      <c r="B36" s="29"/>
      <c r="C36" s="48">
        <f t="shared" si="0"/>
        <v>23.8</v>
      </c>
      <c r="D36" s="52">
        <v>23.8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>
        <v>31.43</v>
      </c>
      <c r="C37" s="48">
        <f t="shared" si="0"/>
        <v>10258.24</v>
      </c>
      <c r="D37" s="54">
        <v>10289.67</v>
      </c>
      <c r="E37" s="9">
        <f t="shared" si="1"/>
        <v>0.30545197270660768</v>
      </c>
      <c r="F37" s="10">
        <f t="shared" si="2"/>
        <v>99.694548027293393</v>
      </c>
    </row>
    <row r="38" spans="1:6" ht="15.75" thickBot="1" x14ac:dyDescent="0.3">
      <c r="A38" s="11" t="s">
        <v>39</v>
      </c>
      <c r="B38" s="29"/>
      <c r="C38" s="48">
        <f t="shared" si="0"/>
        <v>419.27</v>
      </c>
      <c r="D38" s="54">
        <v>419.27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10.5</v>
      </c>
      <c r="D39" s="54">
        <v>10.5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38.46</v>
      </c>
      <c r="D40" s="54">
        <v>38.46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10</v>
      </c>
      <c r="C41" s="48">
        <f t="shared" si="0"/>
        <v>8621.32</v>
      </c>
      <c r="D41" s="54">
        <v>8631.32</v>
      </c>
      <c r="E41" s="9">
        <f t="shared" si="1"/>
        <v>0.11585713425061289</v>
      </c>
      <c r="F41" s="10">
        <f t="shared" si="2"/>
        <v>99.884142865749396</v>
      </c>
    </row>
    <row r="42" spans="1:6" ht="15.75" thickBot="1" x14ac:dyDescent="0.3">
      <c r="A42" s="11" t="s">
        <v>66</v>
      </c>
      <c r="B42" s="29"/>
      <c r="C42" s="48">
        <f t="shared" si="0"/>
        <v>71.23</v>
      </c>
      <c r="D42" s="54">
        <v>71.23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/>
      <c r="C43" s="48">
        <f t="shared" si="0"/>
        <v>10.09</v>
      </c>
      <c r="D43" s="54">
        <v>10.09</v>
      </c>
      <c r="E43" s="9">
        <f t="shared" si="1"/>
        <v>0</v>
      </c>
      <c r="F43" s="10">
        <f t="shared" si="2"/>
        <v>100</v>
      </c>
    </row>
    <row r="44" spans="1:6" ht="15.75" thickBot="1" x14ac:dyDescent="0.3">
      <c r="A44" s="11" t="s">
        <v>45</v>
      </c>
      <c r="B44" s="29"/>
      <c r="C44" s="48">
        <f t="shared" si="0"/>
        <v>63</v>
      </c>
      <c r="D44" s="54">
        <v>63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46</v>
      </c>
      <c r="B45" s="29">
        <v>1191.1600000000001</v>
      </c>
      <c r="C45" s="48">
        <f t="shared" si="0"/>
        <v>9300.82</v>
      </c>
      <c r="D45" s="54">
        <v>10491.98</v>
      </c>
      <c r="E45" s="9">
        <f t="shared" si="1"/>
        <v>11.353052522021583</v>
      </c>
      <c r="F45" s="10">
        <f t="shared" si="2"/>
        <v>88.646947477978415</v>
      </c>
    </row>
    <row r="46" spans="1:6" ht="15.75" thickBot="1" x14ac:dyDescent="0.3">
      <c r="A46" s="11" t="s">
        <v>47</v>
      </c>
      <c r="B46" s="29">
        <v>90.6</v>
      </c>
      <c r="C46" s="48">
        <f t="shared" si="0"/>
        <v>1516.69</v>
      </c>
      <c r="D46" s="54">
        <v>1607.29</v>
      </c>
      <c r="E46" s="9">
        <f t="shared" si="1"/>
        <v>5.6368172513983161</v>
      </c>
      <c r="F46" s="10">
        <f t="shared" si="2"/>
        <v>94.363182748601687</v>
      </c>
    </row>
    <row r="47" spans="1:6" ht="15.75" thickBot="1" x14ac:dyDescent="0.3">
      <c r="A47" s="11" t="s">
        <v>48</v>
      </c>
      <c r="B47" s="29">
        <v>132.18</v>
      </c>
      <c r="C47" s="48">
        <f t="shared" si="0"/>
        <v>213.44</v>
      </c>
      <c r="D47" s="54">
        <v>345.62</v>
      </c>
      <c r="E47" s="9">
        <f>SUM(B47*100/D47)</f>
        <v>38.244314565129329</v>
      </c>
      <c r="F47" s="10">
        <f t="shared" si="2"/>
        <v>61.755685434870664</v>
      </c>
    </row>
    <row r="48" spans="1:6" ht="15.75" thickBot="1" x14ac:dyDescent="0.3">
      <c r="A48" s="11" t="s">
        <v>49</v>
      </c>
      <c r="B48" s="29">
        <v>21.36</v>
      </c>
      <c r="C48" s="48">
        <f t="shared" si="0"/>
        <v>91.85</v>
      </c>
      <c r="D48" s="54">
        <v>113.21</v>
      </c>
      <c r="E48" s="9">
        <f t="shared" ref="E48:E50" si="3">SUM(B48*100/D48)</f>
        <v>18.867591202190621</v>
      </c>
      <c r="F48" s="10">
        <f t="shared" si="2"/>
        <v>81.13240879780939</v>
      </c>
    </row>
    <row r="49" spans="1:6" ht="15.75" thickBot="1" x14ac:dyDescent="0.3">
      <c r="A49" s="11" t="s">
        <v>50</v>
      </c>
      <c r="B49" s="29">
        <v>14.29</v>
      </c>
      <c r="C49" s="48">
        <f t="shared" si="0"/>
        <v>2276.9299999999998</v>
      </c>
      <c r="D49" s="54">
        <v>2291.2199999999998</v>
      </c>
      <c r="E49" s="9">
        <f t="shared" si="3"/>
        <v>0.62368519827864632</v>
      </c>
      <c r="F49" s="10">
        <f t="shared" si="2"/>
        <v>99.37631480172135</v>
      </c>
    </row>
    <row r="50" spans="1:6" ht="15.75" thickBot="1" x14ac:dyDescent="0.3">
      <c r="A50" s="11" t="s">
        <v>51</v>
      </c>
      <c r="B50" s="29">
        <v>263.49</v>
      </c>
      <c r="C50" s="48">
        <f t="shared" si="0"/>
        <v>1598.91</v>
      </c>
      <c r="D50" s="54">
        <v>1862.4</v>
      </c>
      <c r="E50" s="9">
        <f t="shared" si="3"/>
        <v>14.147873711340205</v>
      </c>
      <c r="F50" s="10">
        <f t="shared" si="2"/>
        <v>85.85212628865979</v>
      </c>
    </row>
    <row r="51" spans="1:6" ht="15.75" thickBot="1" x14ac:dyDescent="0.3">
      <c r="A51" s="11" t="s">
        <v>52</v>
      </c>
      <c r="B51" s="29">
        <v>53.85</v>
      </c>
      <c r="C51" s="48">
        <f t="shared" si="0"/>
        <v>48.77</v>
      </c>
      <c r="D51" s="54">
        <v>102.62</v>
      </c>
      <c r="E51" s="9">
        <f t="shared" si="1"/>
        <v>52.475151042681738</v>
      </c>
      <c r="F51" s="10">
        <f t="shared" si="2"/>
        <v>47.524848957318262</v>
      </c>
    </row>
    <row r="52" spans="1:6" ht="18.75" thickBot="1" x14ac:dyDescent="0.3">
      <c r="A52" s="31" t="s">
        <v>53</v>
      </c>
      <c r="B52" s="19">
        <f>SUM(B2:B51)</f>
        <v>7444.8700000000008</v>
      </c>
      <c r="C52" s="50">
        <f t="shared" ref="C52" si="4">(D52-B52)</f>
        <v>185338.22999999995</v>
      </c>
      <c r="D52" s="41">
        <f>SUM(D2:D51)</f>
        <v>192783.09999999995</v>
      </c>
      <c r="E52" s="9">
        <f t="shared" si="1"/>
        <v>3.8617856025761612</v>
      </c>
      <c r="F52" s="10">
        <f t="shared" si="2"/>
        <v>96.138214397423852</v>
      </c>
    </row>
  </sheetData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28FB-C2D6-4AC2-8E63-52053309CC5C}">
  <dimension ref="A1:F50"/>
  <sheetViews>
    <sheetView zoomScaleNormal="100" workbookViewId="0">
      <selection activeCell="B35" sqref="B35"/>
    </sheetView>
  </sheetViews>
  <sheetFormatPr defaultRowHeight="15" x14ac:dyDescent="0.25"/>
  <cols>
    <col min="1" max="1" width="38" bestFit="1" customWidth="1"/>
    <col min="2" max="2" width="16.42578125" customWidth="1"/>
    <col min="3" max="3" width="20.85546875" customWidth="1"/>
    <col min="4" max="4" width="16" customWidth="1"/>
    <col min="5" max="5" width="12.28515625" customWidth="1"/>
    <col min="6" max="6" width="16.85546875" customWidth="1"/>
  </cols>
  <sheetData>
    <row r="1" spans="1:6" ht="26.2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0" si="0">(D2-B2)</f>
        <v>29.59</v>
      </c>
      <c r="D2" s="49">
        <v>29.59</v>
      </c>
      <c r="E2" s="9">
        <f t="shared" ref="E2:E50" si="1">SUM(B2*100/D2)</f>
        <v>0</v>
      </c>
      <c r="F2" s="10">
        <f t="shared" ref="F2:F50" si="2">SUM(C2*100/D2)</f>
        <v>100</v>
      </c>
    </row>
    <row r="3" spans="1:6" ht="15.75" thickBot="1" x14ac:dyDescent="0.3">
      <c r="A3" s="11" t="s">
        <v>73</v>
      </c>
      <c r="B3" s="29">
        <v>91.93</v>
      </c>
      <c r="C3" s="48">
        <f t="shared" si="0"/>
        <v>849.90000000000009</v>
      </c>
      <c r="D3" s="51">
        <v>941.83</v>
      </c>
      <c r="E3" s="9">
        <f t="shared" si="1"/>
        <v>9.760784855016297</v>
      </c>
      <c r="F3" s="10">
        <f t="shared" si="2"/>
        <v>90.239215144983717</v>
      </c>
    </row>
    <row r="4" spans="1:6" ht="15.75" thickBot="1" x14ac:dyDescent="0.3">
      <c r="A4" s="11" t="s">
        <v>69</v>
      </c>
      <c r="B4" s="29"/>
      <c r="C4" s="48">
        <f t="shared" si="0"/>
        <v>10</v>
      </c>
      <c r="D4" s="51">
        <v>10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140.91</v>
      </c>
      <c r="D5" s="52">
        <v>140.91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11.51</v>
      </c>
      <c r="C6" s="48">
        <f t="shared" si="0"/>
        <v>3471.5299999999997</v>
      </c>
      <c r="D6" s="52">
        <v>3483.04</v>
      </c>
      <c r="E6" s="9">
        <f t="shared" si="1"/>
        <v>0.33045845008957692</v>
      </c>
      <c r="F6" s="10">
        <f t="shared" si="2"/>
        <v>99.66954154991042</v>
      </c>
    </row>
    <row r="7" spans="1:6" ht="15.75" thickBot="1" x14ac:dyDescent="0.3">
      <c r="A7" s="11" t="s">
        <v>74</v>
      </c>
      <c r="B7" s="29"/>
      <c r="C7" s="48">
        <f t="shared" si="0"/>
        <v>36.409999999999997</v>
      </c>
      <c r="D7" s="52">
        <v>36.409999999999997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75</v>
      </c>
      <c r="B8" s="29"/>
      <c r="C8" s="48">
        <f t="shared" si="0"/>
        <v>8.0500000000000007</v>
      </c>
      <c r="D8" s="54">
        <v>8.0500000000000007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12</v>
      </c>
      <c r="B9" s="29">
        <v>40.619999999999997</v>
      </c>
      <c r="C9" s="48">
        <f t="shared" si="0"/>
        <v>1219.0400000000002</v>
      </c>
      <c r="D9" s="54">
        <v>1259.6600000000001</v>
      </c>
      <c r="E9" s="9">
        <f t="shared" si="1"/>
        <v>3.224679675467983</v>
      </c>
      <c r="F9" s="10">
        <f t="shared" si="2"/>
        <v>96.775320324532018</v>
      </c>
    </row>
    <row r="10" spans="1:6" ht="15.75" thickBot="1" x14ac:dyDescent="0.3">
      <c r="A10" s="11" t="s">
        <v>13</v>
      </c>
      <c r="B10" s="29"/>
      <c r="C10" s="48">
        <f t="shared" si="0"/>
        <v>343.6</v>
      </c>
      <c r="D10" s="54">
        <v>343.6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14</v>
      </c>
      <c r="B11" s="29"/>
      <c r="C11" s="48">
        <f t="shared" si="0"/>
        <v>195.45</v>
      </c>
      <c r="D11" s="54">
        <v>195.45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16</v>
      </c>
      <c r="B12" s="29">
        <v>1819.51</v>
      </c>
      <c r="C12" s="48">
        <f t="shared" si="0"/>
        <v>18069.41</v>
      </c>
      <c r="D12" s="54">
        <v>19888.919999999998</v>
      </c>
      <c r="E12" s="9">
        <f t="shared" si="1"/>
        <v>9.1483599913921925</v>
      </c>
      <c r="F12" s="10">
        <f t="shared" si="2"/>
        <v>90.851640008607816</v>
      </c>
    </row>
    <row r="13" spans="1:6" ht="15.75" thickBot="1" x14ac:dyDescent="0.3">
      <c r="A13" s="11" t="s">
        <v>17</v>
      </c>
      <c r="B13" s="29"/>
      <c r="C13" s="48">
        <f t="shared" si="0"/>
        <v>3.18</v>
      </c>
      <c r="D13" s="54">
        <v>3.18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18</v>
      </c>
      <c r="B14" s="29">
        <v>46.5</v>
      </c>
      <c r="C14" s="48">
        <f t="shared" si="0"/>
        <v>60.129999999999995</v>
      </c>
      <c r="D14" s="54">
        <v>106.63</v>
      </c>
      <c r="E14" s="9">
        <f t="shared" si="1"/>
        <v>43.608740504548443</v>
      </c>
      <c r="F14" s="10">
        <f t="shared" si="2"/>
        <v>56.391259495451564</v>
      </c>
    </row>
    <row r="15" spans="1:6" ht="15.75" thickBot="1" x14ac:dyDescent="0.3">
      <c r="A15" s="11" t="s">
        <v>19</v>
      </c>
      <c r="B15" s="29">
        <v>13</v>
      </c>
      <c r="C15" s="48">
        <f t="shared" si="0"/>
        <v>0</v>
      </c>
      <c r="D15" s="54">
        <v>13</v>
      </c>
      <c r="E15" s="9">
        <f t="shared" si="1"/>
        <v>100</v>
      </c>
      <c r="F15" s="10">
        <f t="shared" si="2"/>
        <v>0</v>
      </c>
    </row>
    <row r="16" spans="1:6" ht="15.75" thickBot="1" x14ac:dyDescent="0.3">
      <c r="A16" s="11" t="s">
        <v>20</v>
      </c>
      <c r="B16" s="29">
        <v>57.43</v>
      </c>
      <c r="C16" s="48">
        <f t="shared" si="0"/>
        <v>0.60000000000000142</v>
      </c>
      <c r="D16" s="54">
        <v>58.03</v>
      </c>
      <c r="E16" s="9">
        <f t="shared" si="1"/>
        <v>98.96605204204721</v>
      </c>
      <c r="F16" s="10">
        <f t="shared" si="2"/>
        <v>1.0339479579527855</v>
      </c>
    </row>
    <row r="17" spans="1:6" ht="15.75" thickBot="1" x14ac:dyDescent="0.3">
      <c r="A17" s="11" t="s">
        <v>64</v>
      </c>
      <c r="B17" s="29">
        <v>464.33</v>
      </c>
      <c r="C17" s="48">
        <f t="shared" si="0"/>
        <v>2278.1800000000003</v>
      </c>
      <c r="D17" s="54">
        <v>2742.51</v>
      </c>
      <c r="E17" s="9">
        <f t="shared" si="1"/>
        <v>16.930840726196074</v>
      </c>
      <c r="F17" s="10">
        <f t="shared" si="2"/>
        <v>83.069159273803933</v>
      </c>
    </row>
    <row r="18" spans="1:6" ht="15.75" thickBot="1" x14ac:dyDescent="0.3">
      <c r="A18" s="11" t="s">
        <v>22</v>
      </c>
      <c r="B18" s="29"/>
      <c r="C18" s="48">
        <f t="shared" si="0"/>
        <v>1</v>
      </c>
      <c r="D18" s="54">
        <v>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23</v>
      </c>
      <c r="B19" s="29">
        <v>2246.6</v>
      </c>
      <c r="C19" s="48">
        <f t="shared" si="0"/>
        <v>65660.72</v>
      </c>
      <c r="D19" s="54">
        <v>67907.320000000007</v>
      </c>
      <c r="E19" s="9">
        <f t="shared" si="1"/>
        <v>3.3083325921270341</v>
      </c>
      <c r="F19" s="10">
        <f t="shared" si="2"/>
        <v>96.691667407872956</v>
      </c>
    </row>
    <row r="20" spans="1:6" ht="15.75" thickBot="1" x14ac:dyDescent="0.3">
      <c r="A20" s="11" t="s">
        <v>24</v>
      </c>
      <c r="B20" s="29">
        <v>164.98</v>
      </c>
      <c r="C20" s="48">
        <f t="shared" si="0"/>
        <v>27332.58</v>
      </c>
      <c r="D20" s="54">
        <v>27497.56</v>
      </c>
      <c r="E20" s="9">
        <f t="shared" si="1"/>
        <v>0.59998050736138042</v>
      </c>
      <c r="F20" s="10">
        <f t="shared" si="2"/>
        <v>99.40001949263862</v>
      </c>
    </row>
    <row r="21" spans="1:6" ht="15.75" thickBot="1" x14ac:dyDescent="0.3">
      <c r="A21" s="11" t="s">
        <v>57</v>
      </c>
      <c r="B21" s="29">
        <v>5.21</v>
      </c>
      <c r="C21" s="48">
        <f t="shared" si="0"/>
        <v>26.990000000000002</v>
      </c>
      <c r="D21" s="54">
        <v>32.200000000000003</v>
      </c>
      <c r="E21" s="9">
        <f t="shared" si="1"/>
        <v>16.180124223602483</v>
      </c>
      <c r="F21" s="10">
        <f t="shared" si="2"/>
        <v>83.81987577639751</v>
      </c>
    </row>
    <row r="22" spans="1:6" ht="15.75" thickBot="1" x14ac:dyDescent="0.3">
      <c r="A22" s="11" t="s">
        <v>58</v>
      </c>
      <c r="B22" s="29"/>
      <c r="C22" s="48">
        <f t="shared" si="0"/>
        <v>1709.93</v>
      </c>
      <c r="D22" s="54">
        <v>1709.93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65</v>
      </c>
      <c r="B23" s="29"/>
      <c r="C23" s="48">
        <f t="shared" si="0"/>
        <v>38.54</v>
      </c>
      <c r="D23" s="54">
        <v>38.54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76</v>
      </c>
      <c r="B24" s="29"/>
      <c r="C24" s="48">
        <f t="shared" si="0"/>
        <v>2.96</v>
      </c>
      <c r="D24" s="54">
        <v>2.96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27</v>
      </c>
      <c r="B25" s="29">
        <v>69.510000000000005</v>
      </c>
      <c r="C25" s="48">
        <f t="shared" si="0"/>
        <v>3399.4599999999996</v>
      </c>
      <c r="D25" s="54">
        <v>3468.97</v>
      </c>
      <c r="E25" s="9">
        <f t="shared" si="1"/>
        <v>2.0037648062681432</v>
      </c>
      <c r="F25" s="10">
        <f t="shared" si="2"/>
        <v>97.996235193731849</v>
      </c>
    </row>
    <row r="26" spans="1:6" ht="15.75" thickBot="1" x14ac:dyDescent="0.3">
      <c r="A26" s="11" t="s">
        <v>77</v>
      </c>
      <c r="B26" s="29">
        <v>3.55</v>
      </c>
      <c r="C26" s="48">
        <f t="shared" si="0"/>
        <v>0</v>
      </c>
      <c r="D26" s="54">
        <v>3.55</v>
      </c>
      <c r="E26" s="9">
        <f t="shared" si="1"/>
        <v>100</v>
      </c>
      <c r="F26" s="10">
        <f t="shared" si="2"/>
        <v>0</v>
      </c>
    </row>
    <row r="27" spans="1:6" ht="15.75" thickBot="1" x14ac:dyDescent="0.3">
      <c r="A27" s="11" t="s">
        <v>29</v>
      </c>
      <c r="B27" s="29"/>
      <c r="C27" s="48">
        <f t="shared" si="0"/>
        <v>69.77</v>
      </c>
      <c r="D27" s="54">
        <v>69.77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30</v>
      </c>
      <c r="B28" s="29"/>
      <c r="C28" s="48">
        <f t="shared" si="0"/>
        <v>33.89</v>
      </c>
      <c r="D28" s="54">
        <v>33.89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72</v>
      </c>
      <c r="B29" s="29"/>
      <c r="C29" s="48">
        <f t="shared" si="0"/>
        <v>12.22</v>
      </c>
      <c r="D29" s="54">
        <v>12.22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31</v>
      </c>
      <c r="B30" s="29"/>
      <c r="C30" s="48">
        <f t="shared" si="0"/>
        <v>7554.12</v>
      </c>
      <c r="D30" s="54">
        <v>7554.12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32</v>
      </c>
      <c r="B31" s="29"/>
      <c r="C31" s="48">
        <f t="shared" si="0"/>
        <v>9</v>
      </c>
      <c r="D31" s="54">
        <v>9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33</v>
      </c>
      <c r="B32" s="29">
        <v>486.5</v>
      </c>
      <c r="C32" s="48">
        <f t="shared" si="0"/>
        <v>7891.02</v>
      </c>
      <c r="D32" s="54">
        <v>8377.52</v>
      </c>
      <c r="E32" s="9">
        <f t="shared" si="1"/>
        <v>5.8072078610376341</v>
      </c>
      <c r="F32" s="10">
        <f t="shared" si="2"/>
        <v>94.192792138962361</v>
      </c>
    </row>
    <row r="33" spans="1:6" ht="15.75" thickBot="1" x14ac:dyDescent="0.3">
      <c r="A33" s="11" t="s">
        <v>34</v>
      </c>
      <c r="B33" s="29"/>
      <c r="C33" s="48">
        <f t="shared" si="0"/>
        <v>140.6</v>
      </c>
      <c r="D33" s="54">
        <v>140.6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11" t="s">
        <v>35</v>
      </c>
      <c r="B34" s="29">
        <v>50.33</v>
      </c>
      <c r="C34" s="48">
        <f t="shared" si="0"/>
        <v>900.8</v>
      </c>
      <c r="D34" s="54">
        <v>951.13</v>
      </c>
      <c r="E34" s="9">
        <f t="shared" si="1"/>
        <v>5.2916005172794467</v>
      </c>
      <c r="F34" s="10">
        <f t="shared" si="2"/>
        <v>94.708399482720552</v>
      </c>
    </row>
    <row r="35" spans="1:6" ht="15.75" thickBot="1" x14ac:dyDescent="0.3">
      <c r="A35" s="11" t="s">
        <v>36</v>
      </c>
      <c r="B35" s="29"/>
      <c r="C35" s="48">
        <f t="shared" si="0"/>
        <v>47.5</v>
      </c>
      <c r="D35" s="54">
        <v>47.5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11" t="s">
        <v>38</v>
      </c>
      <c r="B36" s="29"/>
      <c r="C36" s="48">
        <f t="shared" si="0"/>
        <v>10627.31</v>
      </c>
      <c r="D36" s="54">
        <v>10627.31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39</v>
      </c>
      <c r="B37" s="29"/>
      <c r="C37" s="48">
        <f t="shared" si="0"/>
        <v>415.1</v>
      </c>
      <c r="D37" s="54">
        <v>415.1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40</v>
      </c>
      <c r="B38" s="29"/>
      <c r="C38" s="48">
        <f t="shared" si="0"/>
        <v>7</v>
      </c>
      <c r="D38" s="54">
        <v>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42</v>
      </c>
      <c r="B39" s="29"/>
      <c r="C39" s="48">
        <f t="shared" si="0"/>
        <v>10102.379999999999</v>
      </c>
      <c r="D39" s="54">
        <v>10102.379999999999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66</v>
      </c>
      <c r="B40" s="29"/>
      <c r="C40" s="48">
        <f t="shared" si="0"/>
        <v>118.51</v>
      </c>
      <c r="D40" s="54">
        <v>118.51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44</v>
      </c>
      <c r="B41" s="29"/>
      <c r="C41" s="48">
        <f t="shared" si="0"/>
        <v>68.8</v>
      </c>
      <c r="D41" s="54">
        <v>68.8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45</v>
      </c>
      <c r="B42" s="29"/>
      <c r="C42" s="48">
        <f t="shared" si="0"/>
        <v>75.78</v>
      </c>
      <c r="D42" s="54">
        <v>75.78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46</v>
      </c>
      <c r="B43" s="29">
        <v>1581.98</v>
      </c>
      <c r="C43" s="48">
        <f t="shared" si="0"/>
        <v>11505.76</v>
      </c>
      <c r="D43" s="54">
        <v>13087.74</v>
      </c>
      <c r="E43" s="9">
        <f t="shared" si="1"/>
        <v>12.08749562567716</v>
      </c>
      <c r="F43" s="10">
        <f t="shared" si="2"/>
        <v>87.912504374322836</v>
      </c>
    </row>
    <row r="44" spans="1:6" ht="15.75" thickBot="1" x14ac:dyDescent="0.3">
      <c r="A44" s="11" t="s">
        <v>47</v>
      </c>
      <c r="B44" s="29">
        <v>181.02</v>
      </c>
      <c r="C44" s="48">
        <f t="shared" si="0"/>
        <v>1255.3900000000001</v>
      </c>
      <c r="D44" s="54">
        <v>1436.41</v>
      </c>
      <c r="E44" s="9">
        <f t="shared" si="1"/>
        <v>12.602251446314074</v>
      </c>
      <c r="F44" s="10">
        <f t="shared" si="2"/>
        <v>87.397748553685929</v>
      </c>
    </row>
    <row r="45" spans="1:6" ht="15.75" thickBot="1" x14ac:dyDescent="0.3">
      <c r="A45" s="11" t="s">
        <v>48</v>
      </c>
      <c r="B45" s="29">
        <v>30.16</v>
      </c>
      <c r="C45" s="48">
        <f t="shared" si="0"/>
        <v>590.97</v>
      </c>
      <c r="D45" s="54">
        <v>621.13</v>
      </c>
      <c r="E45" s="9">
        <f t="shared" si="1"/>
        <v>4.8556662856406874</v>
      </c>
      <c r="F45" s="10">
        <f t="shared" si="2"/>
        <v>95.14433371435932</v>
      </c>
    </row>
    <row r="46" spans="1:6" ht="15.75" thickBot="1" x14ac:dyDescent="0.3">
      <c r="A46" s="11" t="s">
        <v>49</v>
      </c>
      <c r="B46" s="29">
        <v>27.05</v>
      </c>
      <c r="C46" s="48">
        <f t="shared" si="0"/>
        <v>167.97</v>
      </c>
      <c r="D46" s="54">
        <v>195.02</v>
      </c>
      <c r="E46" s="9">
        <f t="shared" si="1"/>
        <v>13.870372269510819</v>
      </c>
      <c r="F46" s="10">
        <f t="shared" si="2"/>
        <v>86.129627730489176</v>
      </c>
    </row>
    <row r="47" spans="1:6" ht="15.75" thickBot="1" x14ac:dyDescent="0.3">
      <c r="A47" s="11" t="s">
        <v>50</v>
      </c>
      <c r="B47" s="29">
        <v>13.05</v>
      </c>
      <c r="C47" s="48">
        <f t="shared" si="0"/>
        <v>2469.4199999999996</v>
      </c>
      <c r="D47" s="54">
        <v>2482.4699999999998</v>
      </c>
      <c r="E47" s="9">
        <f t="shared" si="1"/>
        <v>0.52568611101040497</v>
      </c>
      <c r="F47" s="10">
        <f t="shared" si="2"/>
        <v>99.474313888989585</v>
      </c>
    </row>
    <row r="48" spans="1:6" ht="15.75" thickBot="1" x14ac:dyDescent="0.3">
      <c r="A48" s="11" t="s">
        <v>51</v>
      </c>
      <c r="B48" s="29">
        <v>565.07000000000005</v>
      </c>
      <c r="C48" s="48">
        <f t="shared" si="0"/>
        <v>1686.69</v>
      </c>
      <c r="D48" s="54">
        <v>2251.7600000000002</v>
      </c>
      <c r="E48" s="9">
        <f t="shared" si="1"/>
        <v>25.094592674174869</v>
      </c>
      <c r="F48" s="10">
        <f t="shared" si="2"/>
        <v>74.905407325825124</v>
      </c>
    </row>
    <row r="49" spans="1:6" ht="15.75" thickBot="1" x14ac:dyDescent="0.3">
      <c r="A49" s="11" t="s">
        <v>78</v>
      </c>
      <c r="B49" s="29"/>
      <c r="C49" s="48">
        <f t="shared" si="0"/>
        <v>108.55</v>
      </c>
      <c r="D49" s="54">
        <v>108.55</v>
      </c>
      <c r="E49" s="9">
        <f t="shared" si="1"/>
        <v>0</v>
      </c>
      <c r="F49" s="10">
        <f t="shared" si="2"/>
        <v>100</v>
      </c>
    </row>
    <row r="50" spans="1:6" ht="18.75" thickBot="1" x14ac:dyDescent="0.3">
      <c r="A50" s="31" t="s">
        <v>53</v>
      </c>
      <c r="B50" s="19">
        <f>SUM(B2:B49)</f>
        <v>7969.84</v>
      </c>
      <c r="C50" s="48">
        <f t="shared" si="0"/>
        <v>180746.75</v>
      </c>
      <c r="D50" s="19">
        <v>188716.59</v>
      </c>
      <c r="E50" s="9">
        <f t="shared" si="1"/>
        <v>4.2231793187869702</v>
      </c>
      <c r="F50" s="10">
        <f t="shared" si="2"/>
        <v>95.776820681213024</v>
      </c>
    </row>
  </sheetData>
  <autoFilter ref="A1:F50" xr:uid="{D45CEE23-ECE4-43F0-8176-6E4FA60D682E}"/>
  <pageMargins left="0.7" right="0.7" top="0.75" bottom="0.75" header="0.3" footer="0.3"/>
  <pageSetup paperSize="9" scale="73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8F8C-0594-48AC-A7B6-5C78A01E9D85}">
  <dimension ref="A1:F53"/>
  <sheetViews>
    <sheetView topLeftCell="A37" zoomScaleNormal="100" workbookViewId="0">
      <selection activeCell="A53" sqref="A53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3" si="0">(D2-B2)</f>
        <v>31.14</v>
      </c>
      <c r="D2" s="49">
        <v>31.14</v>
      </c>
      <c r="E2" s="9">
        <f t="shared" ref="E2:E53" si="1">SUM(B2*100/D2)</f>
        <v>0</v>
      </c>
      <c r="F2" s="10">
        <f t="shared" ref="F2:F53" si="2">SUM(C2*100/D2)</f>
        <v>100</v>
      </c>
    </row>
    <row r="3" spans="1:6" ht="15.75" thickBot="1" x14ac:dyDescent="0.3">
      <c r="A3" s="11" t="s">
        <v>73</v>
      </c>
      <c r="B3" s="29">
        <v>145.88999999999999</v>
      </c>
      <c r="C3" s="48">
        <f t="shared" si="0"/>
        <v>1234.71</v>
      </c>
      <c r="D3" s="51">
        <v>1380.6</v>
      </c>
      <c r="E3" s="9">
        <f t="shared" si="1"/>
        <v>10.567144719687091</v>
      </c>
      <c r="F3" s="10">
        <f t="shared" si="2"/>
        <v>89.432855280312907</v>
      </c>
    </row>
    <row r="4" spans="1:6" ht="15.75" thickBot="1" x14ac:dyDescent="0.3">
      <c r="A4" s="11" t="s">
        <v>69</v>
      </c>
      <c r="B4" s="29"/>
      <c r="C4" s="48">
        <f t="shared" si="0"/>
        <v>2</v>
      </c>
      <c r="D4" s="51">
        <v>2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211.54</v>
      </c>
      <c r="D5" s="52">
        <v>211.54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3.74</v>
      </c>
      <c r="C6" s="48">
        <f t="shared" si="0"/>
        <v>2934.94</v>
      </c>
      <c r="D6" s="52">
        <v>2938.68</v>
      </c>
      <c r="E6" s="9">
        <f t="shared" si="1"/>
        <v>0.12726802509970464</v>
      </c>
      <c r="F6" s="10">
        <f t="shared" si="2"/>
        <v>99.872731974900304</v>
      </c>
    </row>
    <row r="7" spans="1:6" ht="15.75" thickBot="1" x14ac:dyDescent="0.3">
      <c r="A7" s="11" t="s">
        <v>74</v>
      </c>
      <c r="B7" s="29"/>
      <c r="C7" s="48">
        <f t="shared" si="0"/>
        <v>89.88</v>
      </c>
      <c r="D7" s="52">
        <v>89.88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54</v>
      </c>
      <c r="B8" s="29"/>
      <c r="C8" s="48">
        <f t="shared" si="0"/>
        <v>8.18</v>
      </c>
      <c r="D8" s="54">
        <v>8.18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75</v>
      </c>
      <c r="B9" s="29"/>
      <c r="C9" s="48">
        <f t="shared" si="0"/>
        <v>14.05</v>
      </c>
      <c r="D9" s="54">
        <v>14.05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11</v>
      </c>
      <c r="B10" s="29"/>
      <c r="C10" s="48">
        <f t="shared" si="0"/>
        <v>1</v>
      </c>
      <c r="D10" s="54">
        <v>1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12</v>
      </c>
      <c r="B11" s="29">
        <v>14.55</v>
      </c>
      <c r="C11" s="48">
        <f t="shared" si="0"/>
        <v>923.87</v>
      </c>
      <c r="D11" s="54">
        <v>938.42</v>
      </c>
      <c r="E11" s="9">
        <f t="shared" si="1"/>
        <v>1.5504784638008569</v>
      </c>
      <c r="F11" s="10">
        <f t="shared" si="2"/>
        <v>98.449521536199143</v>
      </c>
    </row>
    <row r="12" spans="1:6" ht="15.75" thickBot="1" x14ac:dyDescent="0.3">
      <c r="A12" s="11" t="s">
        <v>13</v>
      </c>
      <c r="B12" s="29"/>
      <c r="C12" s="48">
        <f t="shared" si="0"/>
        <v>215.3</v>
      </c>
      <c r="D12" s="54">
        <v>215.3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14</v>
      </c>
      <c r="B13" s="29"/>
      <c r="C13" s="48">
        <f t="shared" si="0"/>
        <v>75.3</v>
      </c>
      <c r="D13" s="54">
        <v>75.3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15</v>
      </c>
      <c r="B14" s="29"/>
      <c r="C14" s="48">
        <f t="shared" si="0"/>
        <v>1</v>
      </c>
      <c r="D14" s="54">
        <v>1</v>
      </c>
      <c r="E14" s="9">
        <f t="shared" si="1"/>
        <v>0</v>
      </c>
      <c r="F14" s="10">
        <f t="shared" si="2"/>
        <v>100</v>
      </c>
    </row>
    <row r="15" spans="1:6" ht="15.75" thickBot="1" x14ac:dyDescent="0.3">
      <c r="A15" s="11" t="s">
        <v>16</v>
      </c>
      <c r="B15" s="29">
        <v>1390.44</v>
      </c>
      <c r="C15" s="48">
        <f t="shared" si="0"/>
        <v>25743.52</v>
      </c>
      <c r="D15" s="54">
        <v>27133.96</v>
      </c>
      <c r="E15" s="9">
        <f t="shared" si="1"/>
        <v>5.1243533933122922</v>
      </c>
      <c r="F15" s="10">
        <f t="shared" si="2"/>
        <v>94.87564660668771</v>
      </c>
    </row>
    <row r="16" spans="1:6" ht="15.75" thickBot="1" x14ac:dyDescent="0.3">
      <c r="A16" s="11" t="s">
        <v>17</v>
      </c>
      <c r="B16" s="29"/>
      <c r="C16" s="48">
        <f t="shared" si="0"/>
        <v>8.17</v>
      </c>
      <c r="D16" s="54">
        <v>8.17</v>
      </c>
      <c r="E16" s="9">
        <f t="shared" si="1"/>
        <v>0</v>
      </c>
      <c r="F16" s="10">
        <f t="shared" si="2"/>
        <v>100</v>
      </c>
    </row>
    <row r="17" spans="1:6" ht="15.75" thickBot="1" x14ac:dyDescent="0.3">
      <c r="A17" s="11" t="s">
        <v>18</v>
      </c>
      <c r="B17" s="29">
        <v>90</v>
      </c>
      <c r="C17" s="48">
        <f t="shared" si="0"/>
        <v>56</v>
      </c>
      <c r="D17" s="54">
        <v>146</v>
      </c>
      <c r="E17" s="9">
        <f t="shared" si="1"/>
        <v>61.643835616438359</v>
      </c>
      <c r="F17" s="10">
        <f t="shared" si="2"/>
        <v>38.356164383561641</v>
      </c>
    </row>
    <row r="18" spans="1:6" ht="15.75" thickBot="1" x14ac:dyDescent="0.3">
      <c r="A18" s="11" t="s">
        <v>19</v>
      </c>
      <c r="B18" s="29">
        <v>54</v>
      </c>
      <c r="C18" s="48">
        <f t="shared" si="0"/>
        <v>0</v>
      </c>
      <c r="D18" s="54">
        <v>54</v>
      </c>
      <c r="E18" s="9">
        <f t="shared" si="1"/>
        <v>100</v>
      </c>
      <c r="F18" s="10">
        <f t="shared" si="2"/>
        <v>0</v>
      </c>
    </row>
    <row r="19" spans="1:6" ht="15.75" thickBot="1" x14ac:dyDescent="0.3">
      <c r="A19" s="11" t="s">
        <v>20</v>
      </c>
      <c r="B19" s="29">
        <v>41.09</v>
      </c>
      <c r="C19" s="48">
        <f t="shared" si="0"/>
        <v>6.1999999999999957</v>
      </c>
      <c r="D19" s="54">
        <v>47.29</v>
      </c>
      <c r="E19" s="9">
        <f t="shared" si="1"/>
        <v>86.88940579403679</v>
      </c>
      <c r="F19" s="10">
        <f t="shared" si="2"/>
        <v>13.110594205963196</v>
      </c>
    </row>
    <row r="20" spans="1:6" ht="15.75" thickBot="1" x14ac:dyDescent="0.3">
      <c r="A20" s="11" t="s">
        <v>64</v>
      </c>
      <c r="B20" s="29">
        <v>545.95000000000005</v>
      </c>
      <c r="C20" s="48">
        <f t="shared" si="0"/>
        <v>2831.9799999999996</v>
      </c>
      <c r="D20" s="54">
        <v>3377.93</v>
      </c>
      <c r="E20" s="9">
        <f t="shared" si="1"/>
        <v>16.16226505581821</v>
      </c>
      <c r="F20" s="10">
        <f t="shared" si="2"/>
        <v>83.837734944181776</v>
      </c>
    </row>
    <row r="21" spans="1:6" ht="15.75" thickBot="1" x14ac:dyDescent="0.3">
      <c r="A21" s="11" t="s">
        <v>22</v>
      </c>
      <c r="B21" s="29"/>
      <c r="C21" s="48">
        <f t="shared" si="0"/>
        <v>7.83</v>
      </c>
      <c r="D21" s="54">
        <v>7.83</v>
      </c>
      <c r="E21" s="9">
        <f t="shared" si="1"/>
        <v>0</v>
      </c>
      <c r="F21" s="10">
        <f t="shared" si="2"/>
        <v>100</v>
      </c>
    </row>
    <row r="22" spans="1:6" ht="15.75" thickBot="1" x14ac:dyDescent="0.3">
      <c r="A22" s="11" t="s">
        <v>23</v>
      </c>
      <c r="B22" s="29">
        <v>2467.44</v>
      </c>
      <c r="C22" s="48">
        <f t="shared" si="0"/>
        <v>68480.56</v>
      </c>
      <c r="D22" s="54">
        <v>70948</v>
      </c>
      <c r="E22" s="9">
        <f t="shared" si="1"/>
        <v>3.4778147375542652</v>
      </c>
      <c r="F22" s="10">
        <f t="shared" si="2"/>
        <v>96.522185262445731</v>
      </c>
    </row>
    <row r="23" spans="1:6" ht="15.75" thickBot="1" x14ac:dyDescent="0.3">
      <c r="A23" s="11" t="s">
        <v>24</v>
      </c>
      <c r="B23" s="29">
        <v>218.16</v>
      </c>
      <c r="C23" s="48">
        <f t="shared" si="0"/>
        <v>24072.74</v>
      </c>
      <c r="D23" s="54">
        <v>24290.9</v>
      </c>
      <c r="E23" s="9">
        <f t="shared" si="1"/>
        <v>0.89811410857563934</v>
      </c>
      <c r="F23" s="10">
        <f t="shared" si="2"/>
        <v>99.101885891424359</v>
      </c>
    </row>
    <row r="24" spans="1:6" ht="15.75" thickBot="1" x14ac:dyDescent="0.3">
      <c r="A24" s="11" t="s">
        <v>57</v>
      </c>
      <c r="B24" s="29"/>
      <c r="C24" s="48">
        <f t="shared" si="0"/>
        <v>18.489999999999998</v>
      </c>
      <c r="D24" s="54">
        <v>18.489999999999998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58</v>
      </c>
      <c r="B25" s="29"/>
      <c r="C25" s="48">
        <f t="shared" si="0"/>
        <v>624.59</v>
      </c>
      <c r="D25" s="54">
        <v>624.59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65</v>
      </c>
      <c r="B26" s="29"/>
      <c r="C26" s="48">
        <f t="shared" si="0"/>
        <v>12.15</v>
      </c>
      <c r="D26" s="54">
        <v>12.15</v>
      </c>
      <c r="E26" s="9">
        <f t="shared" si="1"/>
        <v>0</v>
      </c>
      <c r="F26" s="10">
        <f t="shared" si="2"/>
        <v>100</v>
      </c>
    </row>
    <row r="27" spans="1:6" ht="15.75" thickBot="1" x14ac:dyDescent="0.3">
      <c r="A27" s="11" t="s">
        <v>79</v>
      </c>
      <c r="B27" s="29"/>
      <c r="C27" s="48">
        <f t="shared" si="0"/>
        <v>5.3</v>
      </c>
      <c r="D27" s="54">
        <v>5.3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27</v>
      </c>
      <c r="B28" s="29">
        <v>118</v>
      </c>
      <c r="C28" s="48">
        <f t="shared" si="0"/>
        <v>2920.5</v>
      </c>
      <c r="D28" s="54">
        <v>3038.5</v>
      </c>
      <c r="E28" s="9">
        <f t="shared" si="1"/>
        <v>3.883495145631068</v>
      </c>
      <c r="F28" s="10">
        <f t="shared" si="2"/>
        <v>96.116504854368927</v>
      </c>
    </row>
    <row r="29" spans="1:6" ht="15.75" thickBot="1" x14ac:dyDescent="0.3">
      <c r="A29" s="11" t="s">
        <v>29</v>
      </c>
      <c r="B29" s="29"/>
      <c r="C29" s="48">
        <f t="shared" si="0"/>
        <v>35.86</v>
      </c>
      <c r="D29" s="54">
        <v>35.86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30</v>
      </c>
      <c r="B30" s="29"/>
      <c r="C30" s="48">
        <f t="shared" si="0"/>
        <v>31.12</v>
      </c>
      <c r="D30" s="54">
        <v>31.12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72</v>
      </c>
      <c r="B31" s="29"/>
      <c r="C31" s="48">
        <f t="shared" si="0"/>
        <v>13</v>
      </c>
      <c r="D31" s="54">
        <v>13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31</v>
      </c>
      <c r="B32" s="29"/>
      <c r="C32" s="48">
        <f t="shared" si="0"/>
        <v>5702.78</v>
      </c>
      <c r="D32" s="54">
        <v>5702.78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32</v>
      </c>
      <c r="B33" s="29"/>
      <c r="C33" s="48">
        <f t="shared" si="0"/>
        <v>4</v>
      </c>
      <c r="D33" s="54">
        <v>4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11" t="s">
        <v>33</v>
      </c>
      <c r="B34" s="29">
        <v>339.84</v>
      </c>
      <c r="C34" s="48">
        <f t="shared" si="0"/>
        <v>7905.41</v>
      </c>
      <c r="D34" s="54">
        <v>8245.25</v>
      </c>
      <c r="E34" s="9">
        <f t="shared" si="1"/>
        <v>4.1216457960644011</v>
      </c>
      <c r="F34" s="10">
        <f t="shared" si="2"/>
        <v>95.878354203935601</v>
      </c>
    </row>
    <row r="35" spans="1:6" ht="15.75" thickBot="1" x14ac:dyDescent="0.3">
      <c r="A35" s="11" t="s">
        <v>34</v>
      </c>
      <c r="B35" s="29"/>
      <c r="C35" s="48">
        <f t="shared" si="0"/>
        <v>115.03</v>
      </c>
      <c r="D35" s="54">
        <v>115.03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11" t="s">
        <v>35</v>
      </c>
      <c r="B36" s="29">
        <v>35</v>
      </c>
      <c r="C36" s="48">
        <f t="shared" si="0"/>
        <v>1355.05</v>
      </c>
      <c r="D36" s="54">
        <v>1390.05</v>
      </c>
      <c r="E36" s="9">
        <f t="shared" si="1"/>
        <v>2.5178950397467719</v>
      </c>
      <c r="F36" s="10">
        <f t="shared" si="2"/>
        <v>97.482104960253238</v>
      </c>
    </row>
    <row r="37" spans="1:6" ht="15.75" thickBot="1" x14ac:dyDescent="0.3">
      <c r="A37" s="11" t="s">
        <v>36</v>
      </c>
      <c r="B37" s="29"/>
      <c r="C37" s="48">
        <f t="shared" si="0"/>
        <v>64.5</v>
      </c>
      <c r="D37" s="54">
        <v>64.5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38</v>
      </c>
      <c r="B38" s="29"/>
      <c r="C38" s="48">
        <f t="shared" si="0"/>
        <v>11174.56</v>
      </c>
      <c r="D38" s="54">
        <v>11174.56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39</v>
      </c>
      <c r="B39" s="29"/>
      <c r="C39" s="48">
        <f t="shared" si="0"/>
        <v>526.80000000000007</v>
      </c>
      <c r="D39" s="54">
        <v>526.80000000000007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40</v>
      </c>
      <c r="B40" s="29"/>
      <c r="C40" s="48">
        <f t="shared" si="0"/>
        <v>11</v>
      </c>
      <c r="D40" s="54">
        <v>11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41</v>
      </c>
      <c r="B41" s="29"/>
      <c r="C41" s="48">
        <f t="shared" si="0"/>
        <v>35.83</v>
      </c>
      <c r="D41" s="54">
        <v>35.83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42</v>
      </c>
      <c r="B42" s="29"/>
      <c r="C42" s="48">
        <f t="shared" si="0"/>
        <v>11787.6</v>
      </c>
      <c r="D42" s="54">
        <v>11787.6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66</v>
      </c>
      <c r="B43" s="29"/>
      <c r="C43" s="48">
        <f t="shared" si="0"/>
        <v>23.71</v>
      </c>
      <c r="D43" s="54">
        <v>23.71</v>
      </c>
      <c r="E43" s="9">
        <f t="shared" si="1"/>
        <v>0</v>
      </c>
      <c r="F43" s="10">
        <f t="shared" si="2"/>
        <v>100</v>
      </c>
    </row>
    <row r="44" spans="1:6" ht="15.75" thickBot="1" x14ac:dyDescent="0.3">
      <c r="A44" s="11" t="s">
        <v>44</v>
      </c>
      <c r="B44" s="29"/>
      <c r="C44" s="48">
        <f t="shared" si="0"/>
        <v>60.36999999999999</v>
      </c>
      <c r="D44" s="54">
        <v>60.36999999999999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45</v>
      </c>
      <c r="B45" s="29"/>
      <c r="C45" s="48">
        <f t="shared" si="0"/>
        <v>59.01</v>
      </c>
      <c r="D45" s="54">
        <v>59.01</v>
      </c>
      <c r="E45" s="9">
        <f t="shared" si="1"/>
        <v>0</v>
      </c>
      <c r="F45" s="10">
        <f t="shared" si="2"/>
        <v>100</v>
      </c>
    </row>
    <row r="46" spans="1:6" ht="15.75" thickBot="1" x14ac:dyDescent="0.3">
      <c r="A46" s="11" t="s">
        <v>46</v>
      </c>
      <c r="B46" s="29">
        <v>888.88</v>
      </c>
      <c r="C46" s="48">
        <f t="shared" si="0"/>
        <v>12531.95</v>
      </c>
      <c r="D46" s="54">
        <v>13420.83</v>
      </c>
      <c r="E46" s="9">
        <f t="shared" si="1"/>
        <v>6.6231373171405945</v>
      </c>
      <c r="F46" s="10">
        <f t="shared" si="2"/>
        <v>93.376862682859411</v>
      </c>
    </row>
    <row r="47" spans="1:6" ht="15.75" thickBot="1" x14ac:dyDescent="0.3">
      <c r="A47" s="11" t="s">
        <v>47</v>
      </c>
      <c r="B47" s="29">
        <v>48.65</v>
      </c>
      <c r="C47" s="48">
        <f t="shared" si="0"/>
        <v>1451.08</v>
      </c>
      <c r="D47" s="54">
        <v>1499.73</v>
      </c>
      <c r="E47" s="9">
        <f t="shared" si="1"/>
        <v>3.2439172384362518</v>
      </c>
      <c r="F47" s="10">
        <f t="shared" si="2"/>
        <v>96.756082761563746</v>
      </c>
    </row>
    <row r="48" spans="1:6" ht="15.75" thickBot="1" x14ac:dyDescent="0.3">
      <c r="A48" s="11" t="s">
        <v>48</v>
      </c>
      <c r="B48" s="29"/>
      <c r="C48" s="48">
        <f t="shared" si="0"/>
        <v>429.53</v>
      </c>
      <c r="D48" s="54">
        <v>429.53</v>
      </c>
      <c r="E48" s="9">
        <f t="shared" si="1"/>
        <v>0</v>
      </c>
      <c r="F48" s="10">
        <f t="shared" si="2"/>
        <v>100</v>
      </c>
    </row>
    <row r="49" spans="1:6" ht="15.75" thickBot="1" x14ac:dyDescent="0.3">
      <c r="A49" s="11" t="s">
        <v>49</v>
      </c>
      <c r="B49" s="29"/>
      <c r="C49" s="48">
        <f t="shared" si="0"/>
        <v>224.9</v>
      </c>
      <c r="D49" s="54">
        <v>224.9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50</v>
      </c>
      <c r="B50" s="29"/>
      <c r="C50" s="48">
        <f t="shared" si="0"/>
        <v>2401.14</v>
      </c>
      <c r="D50" s="54">
        <v>2401.14</v>
      </c>
      <c r="E50" s="9">
        <f t="shared" si="1"/>
        <v>0</v>
      </c>
      <c r="F50" s="10">
        <f t="shared" si="2"/>
        <v>100</v>
      </c>
    </row>
    <row r="51" spans="1:6" ht="15.75" thickBot="1" x14ac:dyDescent="0.3">
      <c r="A51" s="11" t="s">
        <v>51</v>
      </c>
      <c r="B51" s="29">
        <v>570.05999999999995</v>
      </c>
      <c r="C51" s="48">
        <f t="shared" si="0"/>
        <v>1803.9</v>
      </c>
      <c r="D51" s="54">
        <v>2373.96</v>
      </c>
      <c r="E51" s="9">
        <f t="shared" si="1"/>
        <v>24.013041500278014</v>
      </c>
      <c r="F51" s="10">
        <f t="shared" si="2"/>
        <v>75.986958499721979</v>
      </c>
    </row>
    <row r="52" spans="1:6" ht="15.75" thickBot="1" x14ac:dyDescent="0.3">
      <c r="A52" s="11" t="s">
        <v>80</v>
      </c>
      <c r="B52" s="29">
        <v>9.6999999999999993</v>
      </c>
      <c r="C52" s="48">
        <f t="shared" si="0"/>
        <v>98.08</v>
      </c>
      <c r="D52" s="54">
        <v>107.78</v>
      </c>
      <c r="E52" s="9">
        <f t="shared" si="1"/>
        <v>8.9998144368157345</v>
      </c>
      <c r="F52" s="10">
        <f t="shared" si="2"/>
        <v>91.00018556318426</v>
      </c>
    </row>
    <row r="53" spans="1:6" ht="18.75" thickBot="1" x14ac:dyDescent="0.3">
      <c r="A53" s="31" t="s">
        <v>53</v>
      </c>
      <c r="B53" s="19">
        <f>SUM(B2:B52)</f>
        <v>6981.39</v>
      </c>
      <c r="C53" s="48">
        <f t="shared" si="0"/>
        <v>188377.14999999991</v>
      </c>
      <c r="D53" s="19">
        <v>195358.53999999992</v>
      </c>
      <c r="E53" s="9">
        <f t="shared" si="1"/>
        <v>3.5736292869510606</v>
      </c>
      <c r="F53" s="10">
        <f t="shared" si="2"/>
        <v>96.426370713048939</v>
      </c>
    </row>
  </sheetData>
  <autoFilter ref="A1:F53" xr:uid="{F00B58B3-E482-4462-8194-E3494B1706E7}"/>
  <pageMargins left="0.7" right="0.7" top="0.75" bottom="0.75" header="0.3" footer="0.3"/>
  <pageSetup paperSize="9" scale="8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3B1D-57FA-475B-BD38-CADC0E9D6147}">
  <dimension ref="A1:F52"/>
  <sheetViews>
    <sheetView zoomScaleNormal="100" workbookViewId="0">
      <selection activeCell="B10" sqref="B10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40" si="0">(D2-B2)</f>
        <v>42.09</v>
      </c>
      <c r="D2" s="49">
        <v>42.09</v>
      </c>
      <c r="E2" s="9">
        <f t="shared" ref="E2:E52" si="1">SUM(B2*100/D2)</f>
        <v>0</v>
      </c>
      <c r="F2" s="10">
        <f t="shared" ref="F2:F52" si="2">SUM(C2*100/D2)</f>
        <v>99.999999999999986</v>
      </c>
    </row>
    <row r="3" spans="1:6" ht="15.75" thickBot="1" x14ac:dyDescent="0.3">
      <c r="A3" s="11" t="s">
        <v>81</v>
      </c>
      <c r="B3" s="29">
        <v>193.57</v>
      </c>
      <c r="C3" s="48">
        <f t="shared" si="0"/>
        <v>1485.77</v>
      </c>
      <c r="D3" s="51">
        <v>1679.34</v>
      </c>
      <c r="E3" s="9">
        <f t="shared" si="1"/>
        <v>11.526552097847965</v>
      </c>
      <c r="F3" s="10">
        <f t="shared" si="2"/>
        <v>88.473447902152046</v>
      </c>
    </row>
    <row r="4" spans="1:6" ht="15.75" thickBot="1" x14ac:dyDescent="0.3">
      <c r="A4" s="11" t="s">
        <v>69</v>
      </c>
      <c r="B4" s="29"/>
      <c r="C4" s="48">
        <f t="shared" si="0"/>
        <v>65.7</v>
      </c>
      <c r="D4" s="51">
        <v>65.7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199.77</v>
      </c>
      <c r="D5" s="51">
        <v>199.77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4.07</v>
      </c>
      <c r="C6" s="48">
        <f t="shared" si="0"/>
        <v>3817.66</v>
      </c>
      <c r="D6" s="51">
        <v>3821.73</v>
      </c>
      <c r="E6" s="9">
        <f t="shared" si="1"/>
        <v>0.10649627263045794</v>
      </c>
      <c r="F6" s="10">
        <f t="shared" si="2"/>
        <v>99.893503727369549</v>
      </c>
    </row>
    <row r="7" spans="1:6" ht="15.75" thickBot="1" x14ac:dyDescent="0.3">
      <c r="A7" s="11" t="s">
        <v>62</v>
      </c>
      <c r="B7" s="29">
        <v>9.24</v>
      </c>
      <c r="C7" s="48">
        <f t="shared" si="0"/>
        <v>215.03</v>
      </c>
      <c r="D7" s="51">
        <v>224.27</v>
      </c>
      <c r="E7" s="9">
        <f t="shared" si="1"/>
        <v>4.1200338877246176</v>
      </c>
      <c r="F7" s="10">
        <f t="shared" si="2"/>
        <v>95.879966112275383</v>
      </c>
    </row>
    <row r="8" spans="1:6" ht="15.75" thickBot="1" x14ac:dyDescent="0.3">
      <c r="A8" s="11" t="s">
        <v>75</v>
      </c>
      <c r="B8" s="29"/>
      <c r="C8" s="48">
        <f t="shared" si="0"/>
        <v>125.96</v>
      </c>
      <c r="D8" s="51">
        <v>125.96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11</v>
      </c>
      <c r="B9" s="29"/>
      <c r="C9" s="48">
        <f t="shared" si="0"/>
        <v>5.17</v>
      </c>
      <c r="D9" s="51">
        <v>5.17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34" t="s">
        <v>12</v>
      </c>
      <c r="B10" s="35">
        <v>13.17</v>
      </c>
      <c r="C10" s="48">
        <f t="shared" si="0"/>
        <v>924.23</v>
      </c>
      <c r="D10" s="49">
        <v>937.4</v>
      </c>
      <c r="E10" s="9">
        <f t="shared" si="1"/>
        <v>1.4049498613185407</v>
      </c>
      <c r="F10" s="10">
        <f t="shared" si="2"/>
        <v>98.595050138681458</v>
      </c>
    </row>
    <row r="11" spans="1:6" ht="15.75" thickBot="1" x14ac:dyDescent="0.3">
      <c r="A11" s="11" t="s">
        <v>13</v>
      </c>
      <c r="B11" s="29"/>
      <c r="C11" s="48">
        <f t="shared" si="0"/>
        <v>265.2</v>
      </c>
      <c r="D11" s="51">
        <v>265.2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14</v>
      </c>
      <c r="B12" s="29"/>
      <c r="C12" s="48">
        <f t="shared" si="0"/>
        <v>129.88</v>
      </c>
      <c r="D12" s="51">
        <v>129.88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15</v>
      </c>
      <c r="B13" s="29"/>
      <c r="C13" s="48">
        <f t="shared" si="0"/>
        <v>32.979999999999997</v>
      </c>
      <c r="D13" s="51">
        <v>32.979999999999997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1923.86</v>
      </c>
      <c r="C14" s="48">
        <f t="shared" si="0"/>
        <v>29783.21</v>
      </c>
      <c r="D14" s="52">
        <v>31707.07</v>
      </c>
      <c r="E14" s="9">
        <f t="shared" si="1"/>
        <v>6.0676057421893601</v>
      </c>
      <c r="F14" s="10">
        <f t="shared" si="2"/>
        <v>93.932394257810643</v>
      </c>
    </row>
    <row r="15" spans="1:6" ht="15.75" thickBot="1" x14ac:dyDescent="0.3">
      <c r="A15" s="11" t="s">
        <v>17</v>
      </c>
      <c r="B15" s="29"/>
      <c r="C15" s="48">
        <f t="shared" si="0"/>
        <v>30.48</v>
      </c>
      <c r="D15" s="52">
        <v>30.48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18</v>
      </c>
      <c r="B16" s="29">
        <v>320.86</v>
      </c>
      <c r="C16" s="48">
        <f t="shared" si="0"/>
        <v>109.28999999999996</v>
      </c>
      <c r="D16" s="52">
        <v>430.15</v>
      </c>
      <c r="E16" s="9">
        <f t="shared" si="1"/>
        <v>74.592583982331746</v>
      </c>
      <c r="F16" s="10">
        <f t="shared" si="2"/>
        <v>25.407416017668247</v>
      </c>
    </row>
    <row r="17" spans="1:6" ht="15.75" thickBot="1" x14ac:dyDescent="0.3">
      <c r="A17" s="11" t="s">
        <v>19</v>
      </c>
      <c r="B17" s="29">
        <v>99.51</v>
      </c>
      <c r="C17" s="48">
        <f t="shared" si="0"/>
        <v>0</v>
      </c>
      <c r="D17" s="52">
        <v>99.51</v>
      </c>
      <c r="E17" s="9">
        <f t="shared" si="1"/>
        <v>100</v>
      </c>
      <c r="F17" s="10">
        <f t="shared" si="2"/>
        <v>0</v>
      </c>
    </row>
    <row r="18" spans="1:6" ht="15.75" thickBot="1" x14ac:dyDescent="0.3">
      <c r="A18" s="11" t="s">
        <v>20</v>
      </c>
      <c r="B18" s="29"/>
      <c r="C18" s="48">
        <f t="shared" si="0"/>
        <v>5.71</v>
      </c>
      <c r="D18" s="52">
        <v>5.71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64</v>
      </c>
      <c r="B19" s="29">
        <v>408.93</v>
      </c>
      <c r="C19" s="48">
        <f t="shared" si="0"/>
        <v>2619.94</v>
      </c>
      <c r="D19" s="52">
        <v>3028.87</v>
      </c>
      <c r="E19" s="9">
        <f t="shared" si="1"/>
        <v>13.501074658205866</v>
      </c>
      <c r="F19" s="10">
        <f t="shared" si="2"/>
        <v>86.498925341794134</v>
      </c>
    </row>
    <row r="20" spans="1:6" ht="15.75" thickBot="1" x14ac:dyDescent="0.3">
      <c r="A20" s="11" t="s">
        <v>22</v>
      </c>
      <c r="B20" s="29"/>
      <c r="C20" s="48">
        <f t="shared" si="0"/>
        <v>3.59</v>
      </c>
      <c r="D20" s="52">
        <v>3.59</v>
      </c>
      <c r="E20" s="9">
        <f t="shared" si="1"/>
        <v>0</v>
      </c>
      <c r="F20" s="10">
        <f t="shared" si="2"/>
        <v>100</v>
      </c>
    </row>
    <row r="21" spans="1:6" ht="15.75" thickBot="1" x14ac:dyDescent="0.3">
      <c r="A21" s="11" t="s">
        <v>23</v>
      </c>
      <c r="B21" s="29">
        <v>2250.62</v>
      </c>
      <c r="C21" s="48">
        <f t="shared" si="0"/>
        <v>81535.040000000008</v>
      </c>
      <c r="D21" s="52">
        <v>83785.66</v>
      </c>
      <c r="E21" s="9">
        <f t="shared" si="1"/>
        <v>2.6861637182305418</v>
      </c>
      <c r="F21" s="10">
        <f t="shared" si="2"/>
        <v>97.313836281769468</v>
      </c>
    </row>
    <row r="22" spans="1:6" ht="15.75" thickBot="1" x14ac:dyDescent="0.3">
      <c r="A22" s="11" t="s">
        <v>24</v>
      </c>
      <c r="B22" s="29">
        <v>128.38999999999999</v>
      </c>
      <c r="C22" s="48">
        <f t="shared" si="0"/>
        <v>22246.03</v>
      </c>
      <c r="D22" s="52">
        <v>22374.42</v>
      </c>
      <c r="E22" s="9">
        <f t="shared" si="1"/>
        <v>0.57382493043395089</v>
      </c>
      <c r="F22" s="10">
        <f t="shared" si="2"/>
        <v>99.426175069566057</v>
      </c>
    </row>
    <row r="23" spans="1:6" ht="15.75" thickBot="1" x14ac:dyDescent="0.3">
      <c r="A23" s="11" t="s">
        <v>57</v>
      </c>
      <c r="B23" s="29"/>
      <c r="C23" s="48">
        <f t="shared" si="0"/>
        <v>18.600000000000001</v>
      </c>
      <c r="D23" s="54">
        <v>18.600000000000001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58</v>
      </c>
      <c r="B24" s="29"/>
      <c r="C24" s="48">
        <f t="shared" si="0"/>
        <v>667.1</v>
      </c>
      <c r="D24" s="54">
        <v>667.1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76</v>
      </c>
      <c r="B25" s="29"/>
      <c r="C25" s="48">
        <f t="shared" si="0"/>
        <v>3.46</v>
      </c>
      <c r="D25" s="54">
        <v>3.46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38.57</v>
      </c>
      <c r="C26" s="48">
        <f t="shared" si="0"/>
        <v>3609.52</v>
      </c>
      <c r="D26" s="54">
        <v>3648.09</v>
      </c>
      <c r="E26" s="9">
        <f t="shared" si="1"/>
        <v>1.0572655828118276</v>
      </c>
      <c r="F26" s="10">
        <f t="shared" si="2"/>
        <v>98.942734417188163</v>
      </c>
    </row>
    <row r="27" spans="1:6" ht="15.75" thickBot="1" x14ac:dyDescent="0.3">
      <c r="A27" s="11" t="s">
        <v>82</v>
      </c>
      <c r="B27" s="29"/>
      <c r="C27" s="48">
        <f t="shared" si="0"/>
        <v>10</v>
      </c>
      <c r="D27" s="54">
        <v>10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29</v>
      </c>
      <c r="B28" s="29"/>
      <c r="C28" s="48">
        <f t="shared" si="0"/>
        <v>80.349999999999994</v>
      </c>
      <c r="D28" s="54">
        <v>80.349999999999994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30</v>
      </c>
      <c r="B29" s="29"/>
      <c r="C29" s="48">
        <f t="shared" si="0"/>
        <v>53.22</v>
      </c>
      <c r="D29" s="54">
        <v>53.22</v>
      </c>
      <c r="E29" s="9">
        <f>SUM(B29*100/D29)</f>
        <v>0</v>
      </c>
      <c r="F29" s="10">
        <f t="shared" si="2"/>
        <v>100</v>
      </c>
    </row>
    <row r="30" spans="1:6" ht="15.75" thickBot="1" x14ac:dyDescent="0.3">
      <c r="A30" s="11" t="s">
        <v>72</v>
      </c>
      <c r="B30" s="29"/>
      <c r="C30" s="48">
        <f t="shared" si="0"/>
        <v>35.299999999999997</v>
      </c>
      <c r="D30" s="54">
        <v>35.299999999999997</v>
      </c>
      <c r="E30" s="9">
        <f t="shared" ref="E30:E31" si="3">SUM(B30*100/D30)</f>
        <v>0</v>
      </c>
      <c r="F30" s="10">
        <f t="shared" si="2"/>
        <v>100</v>
      </c>
    </row>
    <row r="31" spans="1:6" ht="15.75" thickBot="1" x14ac:dyDescent="0.3">
      <c r="A31" s="11" t="s">
        <v>31</v>
      </c>
      <c r="B31" s="29"/>
      <c r="C31" s="48">
        <f t="shared" si="0"/>
        <v>5453.01</v>
      </c>
      <c r="D31" s="54">
        <v>5453.01</v>
      </c>
      <c r="E31" s="9">
        <f t="shared" si="3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1.6</v>
      </c>
      <c r="D32" s="54">
        <v>1.6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257.8</v>
      </c>
      <c r="C33" s="48">
        <f t="shared" si="0"/>
        <v>8301.67</v>
      </c>
      <c r="D33" s="54">
        <v>8559.4699999999993</v>
      </c>
      <c r="E33" s="9">
        <f t="shared" si="1"/>
        <v>3.0118687255168837</v>
      </c>
      <c r="F33" s="10">
        <f t="shared" si="2"/>
        <v>96.988131274483123</v>
      </c>
    </row>
    <row r="34" spans="1:6" ht="15.75" thickBot="1" x14ac:dyDescent="0.3">
      <c r="A34" s="11" t="s">
        <v>34</v>
      </c>
      <c r="B34" s="29"/>
      <c r="C34" s="48">
        <f t="shared" si="0"/>
        <v>108.9</v>
      </c>
      <c r="D34" s="54">
        <v>108.9</v>
      </c>
      <c r="E34" s="9">
        <f t="shared" si="1"/>
        <v>0</v>
      </c>
      <c r="F34" s="10">
        <f t="shared" si="2"/>
        <v>100</v>
      </c>
    </row>
    <row r="35" spans="1:6" ht="15.75" thickBot="1" x14ac:dyDescent="0.3">
      <c r="A35" s="11" t="s">
        <v>35</v>
      </c>
      <c r="B35" s="29">
        <v>5</v>
      </c>
      <c r="C35" s="48">
        <f t="shared" si="0"/>
        <v>1375.08</v>
      </c>
      <c r="D35" s="54">
        <v>1380.08</v>
      </c>
      <c r="E35" s="9">
        <f t="shared" si="1"/>
        <v>0.36229783780650399</v>
      </c>
      <c r="F35" s="10">
        <f t="shared" si="2"/>
        <v>99.637702162193506</v>
      </c>
    </row>
    <row r="36" spans="1:6" ht="15.75" thickBot="1" x14ac:dyDescent="0.3">
      <c r="A36" s="11" t="s">
        <v>36</v>
      </c>
      <c r="B36" s="29"/>
      <c r="C36" s="48">
        <f t="shared" si="0"/>
        <v>25</v>
      </c>
      <c r="D36" s="54">
        <v>25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/>
      <c r="C37" s="48">
        <f t="shared" si="0"/>
        <v>11768.83</v>
      </c>
      <c r="D37" s="54">
        <v>11768.83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39</v>
      </c>
      <c r="B38" s="29"/>
      <c r="C38" s="48">
        <f t="shared" si="0"/>
        <v>260.26</v>
      </c>
      <c r="D38" s="54">
        <v>260.26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16</v>
      </c>
      <c r="D39" s="54">
        <v>16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30.43</v>
      </c>
      <c r="D40" s="54">
        <v>30.43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31.01</v>
      </c>
      <c r="C41" s="48">
        <f t="shared" ref="C41:C51" si="4">(D41-B41)</f>
        <v>12263.369999999999</v>
      </c>
      <c r="D41" s="54">
        <v>12294.38</v>
      </c>
      <c r="E41" s="9">
        <f t="shared" si="1"/>
        <v>0.25222906726488037</v>
      </c>
      <c r="F41" s="10">
        <f t="shared" si="2"/>
        <v>99.747770932735122</v>
      </c>
    </row>
    <row r="42" spans="1:6" ht="15.75" thickBot="1" x14ac:dyDescent="0.3">
      <c r="A42" s="11" t="s">
        <v>44</v>
      </c>
      <c r="B42" s="29">
        <v>4</v>
      </c>
      <c r="C42" s="48">
        <f t="shared" si="4"/>
        <v>173.14</v>
      </c>
      <c r="D42" s="54">
        <v>177.14</v>
      </c>
      <c r="E42" s="9">
        <f t="shared" si="1"/>
        <v>2.2581009371118892</v>
      </c>
      <c r="F42" s="10">
        <f t="shared" si="2"/>
        <v>97.741899062888123</v>
      </c>
    </row>
    <row r="43" spans="1:6" ht="15.75" thickBot="1" x14ac:dyDescent="0.3">
      <c r="A43" s="11" t="s">
        <v>45</v>
      </c>
      <c r="B43" s="29">
        <v>1</v>
      </c>
      <c r="C43" s="48">
        <f t="shared" si="4"/>
        <v>102</v>
      </c>
      <c r="D43" s="54">
        <v>103</v>
      </c>
      <c r="E43" s="9">
        <f t="shared" si="1"/>
        <v>0.970873786407767</v>
      </c>
      <c r="F43" s="10">
        <f t="shared" si="2"/>
        <v>99.029126213592235</v>
      </c>
    </row>
    <row r="44" spans="1:6" ht="15.75" thickBot="1" x14ac:dyDescent="0.3">
      <c r="A44" s="11" t="s">
        <v>46</v>
      </c>
      <c r="B44" s="29">
        <v>880.07</v>
      </c>
      <c r="C44" s="48">
        <f t="shared" si="4"/>
        <v>12601.14</v>
      </c>
      <c r="D44" s="54">
        <v>13481.21</v>
      </c>
      <c r="E44" s="9">
        <f t="shared" si="1"/>
        <v>6.5281232174263293</v>
      </c>
      <c r="F44" s="10">
        <f t="shared" si="2"/>
        <v>93.471876782573673</v>
      </c>
    </row>
    <row r="45" spans="1:6" ht="15.75" thickBot="1" x14ac:dyDescent="0.3">
      <c r="A45" s="11" t="s">
        <v>60</v>
      </c>
      <c r="B45" s="29"/>
      <c r="C45" s="48">
        <f t="shared" si="4"/>
        <v>0.88</v>
      </c>
      <c r="D45" s="54">
        <v>0.88</v>
      </c>
      <c r="E45" s="9">
        <f t="shared" si="1"/>
        <v>0</v>
      </c>
      <c r="F45" s="10">
        <f t="shared" si="2"/>
        <v>100</v>
      </c>
    </row>
    <row r="46" spans="1:6" ht="15.75" thickBot="1" x14ac:dyDescent="0.3">
      <c r="A46" s="11" t="s">
        <v>47</v>
      </c>
      <c r="B46" s="29">
        <v>18.39</v>
      </c>
      <c r="C46" s="48">
        <f t="shared" si="4"/>
        <v>1016.4</v>
      </c>
      <c r="D46" s="54">
        <v>1034.79</v>
      </c>
      <c r="E46" s="9">
        <f t="shared" si="1"/>
        <v>1.7771721798625808</v>
      </c>
      <c r="F46" s="10">
        <f t="shared" si="2"/>
        <v>98.222827820137425</v>
      </c>
    </row>
    <row r="47" spans="1:6" ht="15.75" thickBot="1" x14ac:dyDescent="0.3">
      <c r="A47" s="11" t="s">
        <v>48</v>
      </c>
      <c r="B47" s="29">
        <v>15.21</v>
      </c>
      <c r="C47" s="48">
        <f t="shared" si="4"/>
        <v>466.67</v>
      </c>
      <c r="D47" s="54">
        <v>481.88</v>
      </c>
      <c r="E47" s="9">
        <f t="shared" si="1"/>
        <v>3.1563874823607536</v>
      </c>
      <c r="F47" s="10">
        <f t="shared" si="2"/>
        <v>96.843612517639244</v>
      </c>
    </row>
    <row r="48" spans="1:6" ht="15.75" thickBot="1" x14ac:dyDescent="0.3">
      <c r="A48" s="11" t="s">
        <v>49</v>
      </c>
      <c r="B48" s="29">
        <v>11.68</v>
      </c>
      <c r="C48" s="48">
        <f t="shared" si="4"/>
        <v>139.79999999999998</v>
      </c>
      <c r="D48" s="54">
        <v>151.47999999999999</v>
      </c>
      <c r="E48" s="9">
        <f t="shared" si="1"/>
        <v>7.7105888566147351</v>
      </c>
      <c r="F48" s="10">
        <f t="shared" si="2"/>
        <v>92.289411143385266</v>
      </c>
    </row>
    <row r="49" spans="1:6" ht="15.75" thickBot="1" x14ac:dyDescent="0.3">
      <c r="A49" s="11" t="s">
        <v>50</v>
      </c>
      <c r="B49" s="29"/>
      <c r="C49" s="48">
        <f t="shared" si="4"/>
        <v>1966.57</v>
      </c>
      <c r="D49" s="54">
        <v>1966.57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51</v>
      </c>
      <c r="B50" s="29">
        <v>512.85</v>
      </c>
      <c r="C50" s="48">
        <f t="shared" si="4"/>
        <v>1855.1399999999999</v>
      </c>
      <c r="D50" s="54">
        <v>2367.9899999999998</v>
      </c>
      <c r="E50" s="9">
        <f t="shared" si="1"/>
        <v>21.657608351386621</v>
      </c>
      <c r="F50" s="10">
        <f t="shared" si="2"/>
        <v>78.342391648613386</v>
      </c>
    </row>
    <row r="51" spans="1:6" ht="15.75" thickBot="1" x14ac:dyDescent="0.3">
      <c r="A51" s="11" t="s">
        <v>83</v>
      </c>
      <c r="B51" s="29">
        <v>22.63</v>
      </c>
      <c r="C51" s="48">
        <f t="shared" si="4"/>
        <v>112.65</v>
      </c>
      <c r="D51" s="54">
        <v>135.28</v>
      </c>
      <c r="E51" s="9">
        <f t="shared" si="1"/>
        <v>16.728267297457126</v>
      </c>
      <c r="F51" s="10">
        <f t="shared" si="2"/>
        <v>83.271732702542877</v>
      </c>
    </row>
    <row r="52" spans="1:6" ht="18.75" thickBot="1" x14ac:dyDescent="0.3">
      <c r="A52" s="31" t="s">
        <v>53</v>
      </c>
      <c r="B52" s="19">
        <f>SUM(B2:B51)</f>
        <v>7150.4300000000012</v>
      </c>
      <c r="C52" s="50">
        <f t="shared" ref="C52:D52" si="5">SUM(C2:C51)</f>
        <v>206158.82000000004</v>
      </c>
      <c r="D52" s="41">
        <f t="shared" si="5"/>
        <v>213309.25000000003</v>
      </c>
      <c r="E52" s="9">
        <f t="shared" si="1"/>
        <v>3.3521424879605548</v>
      </c>
      <c r="F52" s="10">
        <f t="shared" si="2"/>
        <v>96.647857512039451</v>
      </c>
    </row>
  </sheetData>
  <autoFilter ref="A1:F52" xr:uid="{F00B58B3-E482-4462-8194-E3494B1706E7}"/>
  <pageMargins left="0.7" right="0.7" top="0.75" bottom="0.75" header="0.3" footer="0.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9F703F3ABFD49A96F64F5F79AD79D" ma:contentTypeVersion="13" ma:contentTypeDescription="Creare un nuovo documento." ma:contentTypeScope="" ma:versionID="489f05a6a12d58eb52fde56439feb726">
  <xsd:schema xmlns:xsd="http://www.w3.org/2001/XMLSchema" xmlns:xs="http://www.w3.org/2001/XMLSchema" xmlns:p="http://schemas.microsoft.com/office/2006/metadata/properties" xmlns:ns3="cede3412-510b-48ef-a72a-c0ad89974ed6" xmlns:ns4="688d43d8-b0bb-4df1-9324-29f3b5f02d30" targetNamespace="http://schemas.microsoft.com/office/2006/metadata/properties" ma:root="true" ma:fieldsID="1162c365171376c62a3ea635fe5c6a04" ns3:_="" ns4:_="">
    <xsd:import namespace="cede3412-510b-48ef-a72a-c0ad89974ed6"/>
    <xsd:import namespace="688d43d8-b0bb-4df1-9324-29f3b5f02d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e3412-510b-48ef-a72a-c0ad89974e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d43d8-b0bb-4df1-9324-29f3b5f02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B5FE26-29FF-4CB0-8EF2-D4A4BEEB3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e3412-510b-48ef-a72a-c0ad89974ed6"/>
    <ds:schemaRef ds:uri="688d43d8-b0bb-4df1-9324-29f3b5f02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E55EE-00CD-4F41-850F-BABA50E8D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42A40-5742-44BC-9BEE-EB3EFA787A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11</vt:i4>
      </vt:variant>
    </vt:vector>
  </HeadingPairs>
  <TitlesOfParts>
    <vt:vector size="28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'2008'!Area_stampa</vt:lpstr>
      <vt:lpstr>'2009'!Area_stampa</vt:lpstr>
      <vt:lpstr>'2010'!Area_stampa</vt:lpstr>
      <vt:lpstr>'2011'!Area_stampa</vt:lpstr>
      <vt:lpstr>'2012'!Area_stampa</vt:lpstr>
      <vt:lpstr>'2015'!Area_stampa</vt:lpstr>
      <vt:lpstr>'2016'!Area_stampa</vt:lpstr>
      <vt:lpstr>'2017'!Area_stampa</vt:lpstr>
      <vt:lpstr>'2018'!Area_stampa</vt:lpstr>
      <vt:lpstr>'2019'!Area_stampa</vt:lpstr>
      <vt:lpstr>'2020'!Area_stampa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2025-02-21T13:53:29Z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0x0101000349F703F3ABFD49A96F64F5F79AD79D</vt:lpwstr>
  </property>
</Properties>
</file>